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15" windowWidth="28680" windowHeight="12660"/>
  </bookViews>
  <sheets>
    <sheet name="Angabe" sheetId="8" r:id="rId1"/>
    <sheet name="Lösung" sheetId="19" r:id="rId2"/>
    <sheet name="Hilfstabelle" sheetId="20" r:id="rId3"/>
  </sheets>
  <calcPr calcId="145621"/>
</workbook>
</file>

<file path=xl/calcChain.xml><?xml version="1.0" encoding="utf-8"?>
<calcChain xmlns="http://schemas.openxmlformats.org/spreadsheetml/2006/main">
  <c r="I2" i="20" l="1"/>
  <c r="I3" i="20"/>
  <c r="I4" i="20"/>
  <c r="I7" i="20"/>
  <c r="I8" i="20"/>
  <c r="I9" i="20"/>
  <c r="I10" i="20"/>
  <c r="I11" i="20"/>
  <c r="I12" i="20"/>
  <c r="I13" i="20"/>
  <c r="I14" i="20"/>
  <c r="I15" i="20"/>
  <c r="I16" i="20"/>
  <c r="I17" i="20"/>
  <c r="I18" i="20"/>
  <c r="I19" i="20"/>
  <c r="I20" i="20"/>
  <c r="I21" i="20"/>
  <c r="H19" i="20"/>
  <c r="H20" i="20"/>
  <c r="H21" i="20"/>
  <c r="H18" i="20"/>
  <c r="H16" i="20"/>
  <c r="H17" i="20"/>
  <c r="H15" i="20"/>
  <c r="H13" i="20"/>
  <c r="H14" i="20"/>
  <c r="H12" i="20"/>
  <c r="H8" i="20"/>
  <c r="H9" i="20"/>
  <c r="H10" i="20"/>
  <c r="H11" i="20"/>
  <c r="H7" i="20"/>
  <c r="H3" i="20"/>
  <c r="H4" i="20"/>
  <c r="H2" i="20"/>
  <c r="C22" i="20"/>
  <c r="D22" i="20"/>
  <c r="E22" i="20"/>
  <c r="F60" i="19"/>
  <c r="F59" i="19"/>
  <c r="F58" i="19"/>
  <c r="F57" i="19"/>
  <c r="F56" i="19"/>
  <c r="F55" i="19"/>
  <c r="F54" i="19"/>
  <c r="F53" i="19"/>
  <c r="F52" i="19"/>
  <c r="F51" i="19"/>
  <c r="F50" i="19"/>
  <c r="F49" i="19"/>
  <c r="F48" i="19"/>
  <c r="F47" i="19"/>
  <c r="F46" i="19"/>
  <c r="F45" i="19"/>
  <c r="F44" i="19"/>
  <c r="F43" i="19"/>
  <c r="F42" i="19"/>
  <c r="F61" i="19" s="1"/>
  <c r="F41" i="19"/>
  <c r="E60" i="19"/>
  <c r="E59" i="19"/>
  <c r="E58" i="19"/>
  <c r="E57" i="19"/>
  <c r="E56" i="19"/>
  <c r="E55" i="19"/>
  <c r="E54" i="19"/>
  <c r="E53" i="19"/>
  <c r="E52" i="19"/>
  <c r="E51" i="19"/>
  <c r="E50" i="19"/>
  <c r="E49" i="19"/>
  <c r="E48" i="19"/>
  <c r="E47" i="19"/>
  <c r="E46" i="19"/>
  <c r="E45" i="19"/>
  <c r="E44" i="19"/>
  <c r="E43" i="19"/>
  <c r="E42" i="19"/>
  <c r="E41" i="19"/>
  <c r="C61" i="19"/>
  <c r="D61" i="19"/>
  <c r="B61" i="19"/>
  <c r="I5" i="20" l="1"/>
  <c r="I6" i="20"/>
  <c r="H6" i="20"/>
  <c r="H5" i="20"/>
  <c r="H22" i="20" s="1"/>
  <c r="E61" i="19"/>
  <c r="I22" i="20" l="1"/>
</calcChain>
</file>

<file path=xl/sharedStrings.xml><?xml version="1.0" encoding="utf-8"?>
<sst xmlns="http://schemas.openxmlformats.org/spreadsheetml/2006/main" count="101" uniqueCount="41">
  <si>
    <t>Angabe:</t>
  </si>
  <si>
    <t>Lösung:</t>
  </si>
  <si>
    <t>Frauen</t>
  </si>
  <si>
    <t xml:space="preserve">Männer </t>
  </si>
  <si>
    <t>0 bis 14</t>
  </si>
  <si>
    <t>15 bis 19</t>
  </si>
  <si>
    <t>20 bis 24</t>
  </si>
  <si>
    <t>50 bis 64</t>
  </si>
  <si>
    <t>65 bis 79</t>
  </si>
  <si>
    <t>über 80</t>
  </si>
  <si>
    <t>0 bis 4</t>
  </si>
  <si>
    <t>4 bis 9</t>
  </si>
  <si>
    <t>10 bis 14</t>
  </si>
  <si>
    <t>25 bis 29</t>
  </si>
  <si>
    <t>30 bis 34</t>
  </si>
  <si>
    <t>35 bis 39</t>
  </si>
  <si>
    <t>40 bis 44</t>
  </si>
  <si>
    <t>45 bis 49</t>
  </si>
  <si>
    <t>50 bis 54</t>
  </si>
  <si>
    <t>55 bis 59</t>
  </si>
  <si>
    <t>60 bis 64</t>
  </si>
  <si>
    <t>65 bis 69</t>
  </si>
  <si>
    <t>70 bis 74</t>
  </si>
  <si>
    <t>75 bis 79</t>
  </si>
  <si>
    <t>80 bis 84</t>
  </si>
  <si>
    <t>85 bis 89</t>
  </si>
  <si>
    <t>90 bis 94</t>
  </si>
  <si>
    <t>über 95</t>
  </si>
  <si>
    <t>Altersgruppen</t>
  </si>
  <si>
    <t>insgesamt</t>
  </si>
  <si>
    <t>Gesamt</t>
  </si>
  <si>
    <t>Anteil Frauen</t>
  </si>
  <si>
    <t>Anteil Männer</t>
  </si>
  <si>
    <t>25 bis 49</t>
  </si>
  <si>
    <t>Rohdaten der Statistik Austria</t>
  </si>
  <si>
    <t>Übung 4.4.9</t>
  </si>
  <si>
    <r>
      <t xml:space="preserve">Wie wichtig die korrekte Angabe der Achsenskalierung ist, haben uns bereits einige Übungen gezeigt. So haben wir in Übung 4.3.7 gesehen, dass die Visualisierung der Häufigkeiten von Grau- oder Farbwerten von Satellitenbildern immer auf das gesamte verfügbare Spektrum bezogen werden muss. Auch Jahresangaben an der </t>
    </r>
    <r>
      <rPr>
        <i/>
        <sz val="12"/>
        <color theme="1"/>
        <rFont val="Calibri"/>
        <family val="2"/>
        <scheme val="minor"/>
      </rPr>
      <t>x</t>
    </r>
    <r>
      <rPr>
        <sz val="12"/>
        <color theme="1"/>
        <rFont val="Calibri"/>
        <family val="2"/>
        <scheme val="minor"/>
      </rPr>
      <t>-Achse sind immer wieder ein heikles Thema (Übung 4.3.16) – zumeist werden gleiche Abstände in der Grafik verwendet, obwohl die zeitlichen Abstände zwischen den Werten unterschiedliche Zeitspannen umfassen.
Diese Übung zeigt die Visualisierung von Altersgruppen. Worauf müssen Sie bei dieser Darstellung achten? Wo ist bei der Diagrammdarstellung ein Fehler passiert?</t>
    </r>
  </si>
  <si>
    <t>Wir führen die Lösung am besten mithilfe einer richtig-falsch Darstellung vor Augen. In der linken Abbildung wurden die Altersgruppen mit gleicher Breite dargestellt – obgleich die Altersgruppen jeweils eine verschiedene Anzahl an Lebensjahren repräsentieren. Damit kommt es unweigerlich zu einer Verzerrung der Aussage. 
In der rechten Grafik wurde der Fehler berichtigt, die Basis der Klassen wurde den dargestellten Jahren angepasst.</t>
  </si>
  <si>
    <r>
      <t xml:space="preserve">Wie wichtig die korrekte Angabe der Achsenskalierung ist, haben uns bereits einige Übungen gezeigt. So haben wir in Übung 4.3.7 gesehen, dass die Visualisierung der Häufigkeiten von Grau- oder Farbwerten von Satellitenbildern immer auf das gesamte verfügbare Spektrum bezogen werden muss. Auch Jahresangaben an der </t>
    </r>
    <r>
      <rPr>
        <i/>
        <sz val="12"/>
        <color theme="1"/>
        <rFont val="Cambria"/>
        <family val="1"/>
        <scheme val="major"/>
      </rPr>
      <t>x</t>
    </r>
    <r>
      <rPr>
        <sz val="12"/>
        <color theme="1"/>
        <rFont val="Calibri"/>
        <family val="2"/>
        <scheme val="minor"/>
      </rPr>
      <t>-Achse sind immer wieder ein heikles Thema (Übung 4.3.16) – zumeist werden gleiche Abstände in der Grafik verwendet, obwohl die zeitlichen Abstände zwischen den Werten unterschiedliche Zeitspannen umfassen.
Diese Übung zeigt die Visualisierung von Altersgruppen. Worauf müssen Sie bei dieser Darstellung achten? Wo ist bei der Diagrammdarstellung ein Fehler passiert?</t>
    </r>
  </si>
  <si>
    <r>
      <t xml:space="preserve">Quelle: Statistik Austria (2012): </t>
    </r>
    <r>
      <rPr>
        <i/>
        <sz val="11"/>
        <color theme="1"/>
        <rFont val="Calibri"/>
        <family val="2"/>
        <scheme val="minor"/>
      </rPr>
      <t>Bevölkerung nach Alter und Geschlecht. Jahresdurchschnittsbevölkerung 2011 nach Alter und Geschlecht.</t>
    </r>
    <r>
      <rPr>
        <sz val="11"/>
        <color theme="1"/>
        <rFont val="Calibri"/>
        <family val="2"/>
        <scheme val="minor"/>
      </rPr>
      <t xml:space="preserve">
http://www.statistik.at/web_de/statistiken/bevoelkerung/bevoelkerungsstruktur/bevoelkerung_nach_alter_geschlecht
(Zugriff Dezember 2012)</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</si>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</sst>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22"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0"/>
      <name val="Courier"/>
      <family val="3"/>
    </font>
    <font>
      <sz val="10"/>
      <name val="Courier New"/>
      <family val="3"/>
    </font>
    <font>
      <b/>
      <sz val="11"/>
      <color theme="1"/>
      <name val="Calibri"/>
      <family val="2"/>
      <scheme val="minor"/>
    </font>
    <font>
      <b/>
      <sz val="12"/>
      <color theme="1"/>
      <name val="Calibri"/>
      <family val="2"/>
      <scheme val="minor"/>
    </font>
    <font>
      <sz val="11"/>
      <name val="Arial"/>
      <family val="2"/>
    </font>
    <font>
      <i/>
      <sz val="12"/>
      <color theme="1"/>
      <name val="Calibri"/>
      <family val="2"/>
      <scheme val="minor"/>
    </font>
    <font>
      <i/>
      <sz val="12"/>
      <color theme="1"/>
      <name val="Cambria"/>
      <family val="1"/>
      <scheme val="major"/>
    </font>
    <font>
      <i/>
      <sz val="11"/>
      <color theme="1"/>
      <name val="Calibri"/>
      <family val="2"/>
      <scheme val="min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tint="0.79998168889431442"/>
        <bgColor theme="4" tint="0.79998168889431442"/>
      </patternFill>
    </fill>
  </fills>
  <borders count="3">
    <border>
      <left/>
      <right/>
      <top/>
      <bottom/>
      <diagonal/>
    </border>
    <border>
      <left style="thin">
        <color indexed="64"/>
      </left>
      <right/>
      <top/>
      <bottom/>
      <diagonal/>
    </border>
    <border>
      <left style="thin">
        <color theme="0"/>
      </left>
      <right style="thin">
        <color theme="0"/>
      </right>
      <top/>
      <bottom style="thick">
        <color theme="0"/>
      </bottom>
      <diagonal/>
    </border>
  </borders>
  <cellStyleXfs count="13">
    <xf numFmtId="0" fontId="0" fillId="0" borderId="0"/>
    <xf numFmtId="0" fontId="6" fillId="2" borderId="0" applyNumberFormat="0" applyBorder="0" applyAlignment="0" applyProtection="0"/>
    <xf numFmtId="0" fontId="5" fillId="3" borderId="0" applyNumberFormat="0" applyBorder="0" applyAlignment="0" applyProtection="0"/>
    <xf numFmtId="0" fontId="10" fillId="0" borderId="0"/>
    <xf numFmtId="0" fontId="14" fillId="0" borderId="0"/>
    <xf numFmtId="0" fontId="15" fillId="0" borderId="0"/>
    <xf numFmtId="164" fontId="10" fillId="0" borderId="0" applyFont="0" applyFill="0" applyBorder="0" applyAlignment="0" applyProtection="0"/>
    <xf numFmtId="0" fontId="10" fillId="0" borderId="0"/>
    <xf numFmtId="0" fontId="10" fillId="0" borderId="0"/>
    <xf numFmtId="0" fontId="15" fillId="0" borderId="0"/>
    <xf numFmtId="0" fontId="10" fillId="0" borderId="0"/>
    <xf numFmtId="0" fontId="10" fillId="0" borderId="0"/>
    <xf numFmtId="0" fontId="18" fillId="0" borderId="0"/>
  </cellStyleXfs>
  <cellXfs count="22">
    <xf numFmtId="0" fontId="0" fillId="0" borderId="0" xfId="0"/>
    <xf numFmtId="0" fontId="8" fillId="0" borderId="0" xfId="0" applyFont="1" applyAlignment="1" applyProtection="1">
      <alignment horizontal="center" vertical="center"/>
      <protection locked="0"/>
    </xf>
    <xf numFmtId="0" fontId="8" fillId="0" borderId="0" xfId="0" applyFont="1" applyAlignment="1" applyProtection="1">
      <alignment vertical="center" wrapText="1"/>
      <protection locked="0"/>
    </xf>
    <xf numFmtId="0" fontId="13" fillId="0" borderId="0" xfId="0" applyFont="1"/>
    <xf numFmtId="0" fontId="16" fillId="0" borderId="0" xfId="0" applyFont="1"/>
    <xf numFmtId="0" fontId="11" fillId="4" borderId="2" xfId="0" applyFont="1" applyFill="1" applyBorder="1" applyAlignment="1">
      <alignment horizontal="center" vertical="center" wrapText="1"/>
    </xf>
    <xf numFmtId="0" fontId="0" fillId="0" borderId="0" xfId="0"/>
    <xf numFmtId="0" fontId="0" fillId="0" borderId="0" xfId="0" applyAlignment="1">
      <alignment vertical="center"/>
    </xf>
    <xf numFmtId="1" fontId="12" fillId="7" borderId="0" xfId="3" applyNumberFormat="1" applyFont="1" applyFill="1" applyBorder="1" applyAlignment="1">
      <alignment horizontal="center" vertical="center" wrapText="1"/>
    </xf>
    <xf numFmtId="4" fontId="4" fillId="6" borderId="0" xfId="3" applyNumberFormat="1" applyFont="1" applyFill="1" applyBorder="1" applyAlignment="1">
      <alignment horizontal="center" vertical="center" wrapText="1"/>
    </xf>
    <xf numFmtId="1" fontId="12" fillId="5" borderId="0" xfId="3" applyNumberFormat="1" applyFont="1" applyFill="1" applyBorder="1" applyAlignment="1">
      <alignment horizontal="center" vertical="center" wrapText="1"/>
    </xf>
    <xf numFmtId="4" fontId="4" fillId="5" borderId="0" xfId="3" applyNumberFormat="1" applyFont="1" applyFill="1" applyBorder="1" applyAlignment="1">
      <alignment horizontal="center" vertical="center" wrapText="1"/>
    </xf>
    <xf numFmtId="3" fontId="4" fillId="5" borderId="0" xfId="3" applyNumberFormat="1" applyFont="1" applyFill="1" applyBorder="1" applyAlignment="1">
      <alignment horizontal="center" vertical="center" wrapText="1"/>
    </xf>
    <xf numFmtId="3" fontId="4" fillId="6" borderId="0" xfId="3" applyNumberFormat="1" applyFont="1" applyFill="1" applyBorder="1" applyAlignment="1">
      <alignment horizontal="center" vertical="center" wrapText="1"/>
    </xf>
    <xf numFmtId="4" fontId="17" fillId="5" borderId="0" xfId="3" applyNumberFormat="1" applyFont="1" applyFill="1" applyBorder="1" applyAlignment="1">
      <alignment horizontal="center" vertical="center" wrapText="1"/>
    </xf>
    <xf numFmtId="4" fontId="0" fillId="0" borderId="0" xfId="0" applyNumberFormat="1"/>
    <xf numFmtId="0" fontId="0" fillId="0" borderId="0" xfId="0" applyAlignment="1">
      <alignment horizontal="left" vertical="top" wrapText="1"/>
    </xf>
    <xf numFmtId="0" fontId="7" fillId="2" borderId="0" xfId="1" applyFont="1" applyBorder="1" applyAlignment="1">
      <alignment horizontal="left" vertical="center" wrapText="1"/>
    </xf>
    <xf numFmtId="0" fontId="3" fillId="3" borderId="1" xfId="2" applyNumberFormat="1" applyFont="1" applyBorder="1" applyAlignment="1">
      <alignment horizontal="left" vertical="center" wrapText="1"/>
    </xf>
    <xf numFmtId="0" fontId="4" fillId="3" borderId="0" xfId="2" applyNumberFormat="1" applyFont="1" applyBorder="1" applyAlignment="1">
      <alignment horizontal="left" vertical="center" wrapText="1"/>
    </xf>
    <xf numFmtId="0" fontId="9" fillId="2" borderId="0" xfId="1" applyFont="1" applyAlignment="1">
      <alignment horizontal="left" vertical="center" wrapText="1"/>
    </xf>
    <xf numFmtId="0" fontId="2" fillId="3" borderId="1" xfId="2" applyNumberFormat="1" applyFont="1" applyBorder="1" applyAlignment="1">
      <alignment horizontal="left" vertical="center" wrapText="1"/>
    </xf>
  </cellXfs>
  <cellStyles count="13">
    <cellStyle name="40 % - Akzent1" xfId="2" builtinId="31"/>
    <cellStyle name="Akzent1" xfId="1" builtinId="29"/>
    <cellStyle name="Comma 2" xfId="6"/>
    <cellStyle name="Normal 2" xfId="7"/>
    <cellStyle name="Normal 2 2" xfId="8"/>
    <cellStyle name="Normal 3" xfId="9"/>
    <cellStyle name="Normal 4" xfId="10"/>
    <cellStyle name="Normal 5" xfId="11"/>
    <cellStyle name="Normal_TURIS-1012" xfId="4"/>
    <cellStyle name="Standard" xfId="0" builtinId="0"/>
    <cellStyle name="Standard 2" xfId="3"/>
    <cellStyle name="Standard 3" xfId="5"/>
    <cellStyle name="Standard 4" xfId="12"/>
  </cellStyles>
  <dxfs count="0"/>
  <tableStyles count="0" defaultTableStyle="TableStyleMedium2" defaultPivotStyle="PivotStyleMedium9"/>
  <colors>
    <mruColors>
      <color rgb="FF2970FF"/>
      <color rgb="FFFF6600"/>
      <color rgb="FF009900"/>
      <color rgb="FF99CC00"/>
      <color rgb="FF0044CC"/>
      <color rgb="FFFF5050"/>
      <color rgb="FFB0FD03"/>
      <color rgb="FF99FF33"/>
      <color rgb="FFAFCAFF"/>
      <color rgb="FF66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Steirerinnen</a:t>
            </a:r>
            <a:r>
              <a:rPr lang="de-AT" baseline="0"/>
              <a:t> und Steirer 2011 nach Altersklassen</a:t>
            </a:r>
            <a:endParaRPr lang="de-AT"/>
          </a:p>
        </c:rich>
      </c:tx>
      <c:layout/>
      <c:overlay val="0"/>
    </c:title>
    <c:autoTitleDeleted val="0"/>
    <c:plotArea>
      <c:layout/>
      <c:barChart>
        <c:barDir val="bar"/>
        <c:grouping val="clustered"/>
        <c:varyColors val="0"/>
        <c:ser>
          <c:idx val="0"/>
          <c:order val="0"/>
          <c:spPr>
            <a:solidFill>
              <a:srgbClr val="99CCFF">
                <a:alpha val="59000"/>
              </a:srgbClr>
            </a:solidFill>
            <a:ln>
              <a:noFill/>
            </a:ln>
          </c:spPr>
          <c:invertIfNegative val="0"/>
          <c:cat>
            <c:strRef>
              <c:f>Lösung!$A$30:$A$36</c:f>
              <c:strCache>
                <c:ptCount val="7"/>
                <c:pt idx="0">
                  <c:v>0 bis 14</c:v>
                </c:pt>
                <c:pt idx="1">
                  <c:v>15 bis 19</c:v>
                </c:pt>
                <c:pt idx="2">
                  <c:v>20 bis 24</c:v>
                </c:pt>
                <c:pt idx="3">
                  <c:v>25 bis 49</c:v>
                </c:pt>
                <c:pt idx="4">
                  <c:v>50 bis 64</c:v>
                </c:pt>
                <c:pt idx="5">
                  <c:v>65 bis 79</c:v>
                </c:pt>
                <c:pt idx="6">
                  <c:v>über 80</c:v>
                </c:pt>
              </c:strCache>
            </c:strRef>
          </c:cat>
          <c:val>
            <c:numRef>
              <c:f>Lösung!$E$30:$E$36</c:f>
              <c:numCache>
                <c:formatCode>#,##0.00</c:formatCode>
                <c:ptCount val="7"/>
                <c:pt idx="0">
                  <c:v>-6.9466432687910746</c:v>
                </c:pt>
                <c:pt idx="1">
                  <c:v>-2.9427010679270267</c:v>
                </c:pt>
                <c:pt idx="2">
                  <c:v>-3.2776560743405314</c:v>
                </c:pt>
                <c:pt idx="3">
                  <c:v>-18.317862230975333</c:v>
                </c:pt>
                <c:pt idx="4">
                  <c:v>-9.6486521734106141</c:v>
                </c:pt>
                <c:pt idx="5">
                  <c:v>-6.0103705635795448</c:v>
                </c:pt>
                <c:pt idx="6">
                  <c:v>-1.7837303323301741</c:v>
                </c:pt>
              </c:numCache>
            </c:numRef>
          </c:val>
        </c:ser>
        <c:ser>
          <c:idx val="1"/>
          <c:order val="1"/>
          <c:spPr>
            <a:solidFill>
              <a:srgbClr val="FF0000">
                <a:alpha val="33000"/>
              </a:srgbClr>
            </a:solidFill>
            <a:ln>
              <a:noFill/>
            </a:ln>
          </c:spPr>
          <c:invertIfNegative val="0"/>
          <c:cat>
            <c:strRef>
              <c:f>Lösung!$A$30:$A$36</c:f>
              <c:strCache>
                <c:ptCount val="7"/>
                <c:pt idx="0">
                  <c:v>0 bis 14</c:v>
                </c:pt>
                <c:pt idx="1">
                  <c:v>15 bis 19</c:v>
                </c:pt>
                <c:pt idx="2">
                  <c:v>20 bis 24</c:v>
                </c:pt>
                <c:pt idx="3">
                  <c:v>25 bis 49</c:v>
                </c:pt>
                <c:pt idx="4">
                  <c:v>50 bis 64</c:v>
                </c:pt>
                <c:pt idx="5">
                  <c:v>65 bis 79</c:v>
                </c:pt>
                <c:pt idx="6">
                  <c:v>über 80</c:v>
                </c:pt>
              </c:strCache>
            </c:strRef>
          </c:cat>
          <c:val>
            <c:numRef>
              <c:f>Lösung!$F$30:$F$36</c:f>
              <c:numCache>
                <c:formatCode>#,##0.00</c:formatCode>
                <c:ptCount val="7"/>
                <c:pt idx="0">
                  <c:v>6.642311305102905</c:v>
                </c:pt>
                <c:pt idx="1">
                  <c:v>2.7601183980929518</c:v>
                </c:pt>
                <c:pt idx="2">
                  <c:v>3.1141405820524208</c:v>
                </c:pt>
                <c:pt idx="3">
                  <c:v>17.638129732745856</c:v>
                </c:pt>
                <c:pt idx="4">
                  <c:v>9.9156752009482414</c:v>
                </c:pt>
                <c:pt idx="5">
                  <c:v>7.3188246694609855</c:v>
                </c:pt>
                <c:pt idx="6">
                  <c:v>3.6831844002423431</c:v>
                </c:pt>
              </c:numCache>
            </c:numRef>
          </c:val>
        </c:ser>
        <c:dLbls>
          <c:showLegendKey val="0"/>
          <c:showVal val="0"/>
          <c:showCatName val="0"/>
          <c:showSerName val="0"/>
          <c:showPercent val="0"/>
          <c:showBubbleSize val="0"/>
        </c:dLbls>
        <c:gapWidth val="0"/>
        <c:overlap val="100"/>
        <c:axId val="131531904"/>
        <c:axId val="131533440"/>
      </c:barChart>
      <c:catAx>
        <c:axId val="131531904"/>
        <c:scaling>
          <c:orientation val="minMax"/>
        </c:scaling>
        <c:delete val="0"/>
        <c:axPos val="l"/>
        <c:majorTickMark val="out"/>
        <c:minorTickMark val="none"/>
        <c:tickLblPos val="nextTo"/>
        <c:crossAx val="131533440"/>
        <c:crosses val="autoZero"/>
        <c:auto val="1"/>
        <c:lblAlgn val="ctr"/>
        <c:lblOffset val="0"/>
        <c:noMultiLvlLbl val="0"/>
      </c:catAx>
      <c:valAx>
        <c:axId val="131533440"/>
        <c:scaling>
          <c:orientation val="minMax"/>
        </c:scaling>
        <c:delete val="0"/>
        <c:axPos val="b"/>
        <c:majorGridlines/>
        <c:numFmt formatCode="#\ &quot;%&quot;;#\ &quot;%&quot;" sourceLinked="0"/>
        <c:majorTickMark val="out"/>
        <c:minorTickMark val="none"/>
        <c:tickLblPos val="nextTo"/>
        <c:crossAx val="131531904"/>
        <c:crosses val="autoZero"/>
        <c:crossBetween val="between"/>
      </c:valAx>
      <c:spPr>
        <a:no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Steirerinnen</a:t>
            </a:r>
            <a:r>
              <a:rPr lang="de-AT" baseline="0"/>
              <a:t> und Steirer 2011 nach Altersklassen</a:t>
            </a:r>
            <a:endParaRPr lang="de-AT"/>
          </a:p>
        </c:rich>
      </c:tx>
      <c:layout/>
      <c:overlay val="0"/>
    </c:title>
    <c:autoTitleDeleted val="0"/>
    <c:plotArea>
      <c:layout/>
      <c:barChart>
        <c:barDir val="bar"/>
        <c:grouping val="clustered"/>
        <c:varyColors val="0"/>
        <c:ser>
          <c:idx val="0"/>
          <c:order val="0"/>
          <c:spPr>
            <a:solidFill>
              <a:srgbClr val="99CCFF">
                <a:alpha val="59000"/>
              </a:srgbClr>
            </a:solidFill>
            <a:ln>
              <a:noFill/>
            </a:ln>
          </c:spPr>
          <c:invertIfNegative val="0"/>
          <c:cat>
            <c:strRef>
              <c:f>Lösung!$A$30:$A$36</c:f>
              <c:strCache>
                <c:ptCount val="7"/>
                <c:pt idx="0">
                  <c:v>0 bis 14</c:v>
                </c:pt>
                <c:pt idx="1">
                  <c:v>15 bis 19</c:v>
                </c:pt>
                <c:pt idx="2">
                  <c:v>20 bis 24</c:v>
                </c:pt>
                <c:pt idx="3">
                  <c:v>25 bis 49</c:v>
                </c:pt>
                <c:pt idx="4">
                  <c:v>50 bis 64</c:v>
                </c:pt>
                <c:pt idx="5">
                  <c:v>65 bis 79</c:v>
                </c:pt>
                <c:pt idx="6">
                  <c:v>über 80</c:v>
                </c:pt>
              </c:strCache>
            </c:strRef>
          </c:cat>
          <c:val>
            <c:numRef>
              <c:f>Lösung!$E$30:$E$36</c:f>
              <c:numCache>
                <c:formatCode>#,##0.00</c:formatCode>
                <c:ptCount val="7"/>
                <c:pt idx="0">
                  <c:v>-6.9466432687910746</c:v>
                </c:pt>
                <c:pt idx="1">
                  <c:v>-2.9427010679270267</c:v>
                </c:pt>
                <c:pt idx="2">
                  <c:v>-3.2776560743405314</c:v>
                </c:pt>
                <c:pt idx="3">
                  <c:v>-18.317862230975333</c:v>
                </c:pt>
                <c:pt idx="4">
                  <c:v>-9.6486521734106141</c:v>
                </c:pt>
                <c:pt idx="5">
                  <c:v>-6.0103705635795448</c:v>
                </c:pt>
                <c:pt idx="6">
                  <c:v>-1.7837303323301741</c:v>
                </c:pt>
              </c:numCache>
            </c:numRef>
          </c:val>
        </c:ser>
        <c:ser>
          <c:idx val="1"/>
          <c:order val="1"/>
          <c:spPr>
            <a:solidFill>
              <a:srgbClr val="FF0000">
                <a:alpha val="33000"/>
              </a:srgbClr>
            </a:solidFill>
            <a:ln>
              <a:noFill/>
            </a:ln>
          </c:spPr>
          <c:invertIfNegative val="0"/>
          <c:cat>
            <c:strRef>
              <c:f>Lösung!$A$30:$A$36</c:f>
              <c:strCache>
                <c:ptCount val="7"/>
                <c:pt idx="0">
                  <c:v>0 bis 14</c:v>
                </c:pt>
                <c:pt idx="1">
                  <c:v>15 bis 19</c:v>
                </c:pt>
                <c:pt idx="2">
                  <c:v>20 bis 24</c:v>
                </c:pt>
                <c:pt idx="3">
                  <c:v>25 bis 49</c:v>
                </c:pt>
                <c:pt idx="4">
                  <c:v>50 bis 64</c:v>
                </c:pt>
                <c:pt idx="5">
                  <c:v>65 bis 79</c:v>
                </c:pt>
                <c:pt idx="6">
                  <c:v>über 80</c:v>
                </c:pt>
              </c:strCache>
            </c:strRef>
          </c:cat>
          <c:val>
            <c:numRef>
              <c:f>Lösung!$F$30:$F$36</c:f>
              <c:numCache>
                <c:formatCode>#,##0.00</c:formatCode>
                <c:ptCount val="7"/>
                <c:pt idx="0">
                  <c:v>6.642311305102905</c:v>
                </c:pt>
                <c:pt idx="1">
                  <c:v>2.7601183980929518</c:v>
                </c:pt>
                <c:pt idx="2">
                  <c:v>3.1141405820524208</c:v>
                </c:pt>
                <c:pt idx="3">
                  <c:v>17.638129732745856</c:v>
                </c:pt>
                <c:pt idx="4">
                  <c:v>9.9156752009482414</c:v>
                </c:pt>
                <c:pt idx="5">
                  <c:v>7.3188246694609855</c:v>
                </c:pt>
                <c:pt idx="6">
                  <c:v>3.6831844002423431</c:v>
                </c:pt>
              </c:numCache>
            </c:numRef>
          </c:val>
        </c:ser>
        <c:dLbls>
          <c:showLegendKey val="0"/>
          <c:showVal val="0"/>
          <c:showCatName val="0"/>
          <c:showSerName val="0"/>
          <c:showPercent val="0"/>
          <c:showBubbleSize val="0"/>
        </c:dLbls>
        <c:gapWidth val="0"/>
        <c:overlap val="100"/>
        <c:axId val="131804544"/>
        <c:axId val="131810432"/>
      </c:barChart>
      <c:catAx>
        <c:axId val="131804544"/>
        <c:scaling>
          <c:orientation val="minMax"/>
        </c:scaling>
        <c:delete val="0"/>
        <c:axPos val="l"/>
        <c:majorTickMark val="out"/>
        <c:minorTickMark val="none"/>
        <c:tickLblPos val="nextTo"/>
        <c:crossAx val="131810432"/>
        <c:crosses val="autoZero"/>
        <c:auto val="1"/>
        <c:lblAlgn val="ctr"/>
        <c:lblOffset val="0"/>
        <c:noMultiLvlLbl val="0"/>
      </c:catAx>
      <c:valAx>
        <c:axId val="131810432"/>
        <c:scaling>
          <c:orientation val="minMax"/>
        </c:scaling>
        <c:delete val="0"/>
        <c:axPos val="b"/>
        <c:majorGridlines/>
        <c:numFmt formatCode="#\ &quot;%&quot;;#\ &quot;%&quot;" sourceLinked="0"/>
        <c:majorTickMark val="out"/>
        <c:minorTickMark val="none"/>
        <c:tickLblPos val="nextTo"/>
        <c:crossAx val="131804544"/>
        <c:crosses val="autoZero"/>
        <c:crossBetween val="between"/>
      </c:valAx>
      <c:spPr>
        <a:no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Steirerinnen</a:t>
            </a:r>
            <a:r>
              <a:rPr lang="de-AT" baseline="0"/>
              <a:t> und Steirer 2011 nach Altersklassen</a:t>
            </a:r>
            <a:endParaRPr lang="de-AT"/>
          </a:p>
        </c:rich>
      </c:tx>
      <c:layout/>
      <c:overlay val="0"/>
    </c:title>
    <c:autoTitleDeleted val="0"/>
    <c:plotArea>
      <c:layout/>
      <c:barChart>
        <c:barDir val="bar"/>
        <c:grouping val="clustered"/>
        <c:varyColors val="0"/>
        <c:ser>
          <c:idx val="0"/>
          <c:order val="0"/>
          <c:spPr>
            <a:solidFill>
              <a:srgbClr val="99CCFF">
                <a:alpha val="59000"/>
              </a:srgbClr>
            </a:solidFill>
          </c:spPr>
          <c:invertIfNegative val="0"/>
          <c:cat>
            <c:strRef>
              <c:f>Lösung!$A$41:$A$60</c:f>
              <c:strCache>
                <c:ptCount val="20"/>
                <c:pt idx="0">
                  <c:v>0 bis 4</c:v>
                </c:pt>
                <c:pt idx="1">
                  <c:v>4 bis 9</c:v>
                </c:pt>
                <c:pt idx="2">
                  <c:v>10 bis 14</c:v>
                </c:pt>
                <c:pt idx="3">
                  <c:v>15 bis 19</c:v>
                </c:pt>
                <c:pt idx="4">
                  <c:v>20 bis 24</c:v>
                </c:pt>
                <c:pt idx="5">
                  <c:v>25 bis 29</c:v>
                </c:pt>
                <c:pt idx="6">
                  <c:v>30 bis 34</c:v>
                </c:pt>
                <c:pt idx="7">
                  <c:v>35 bis 39</c:v>
                </c:pt>
                <c:pt idx="8">
                  <c:v>40 bis 44</c:v>
                </c:pt>
                <c:pt idx="9">
                  <c:v>45 bis 49</c:v>
                </c:pt>
                <c:pt idx="10">
                  <c:v>50 bis 54</c:v>
                </c:pt>
                <c:pt idx="11">
                  <c:v>55 bis 59</c:v>
                </c:pt>
                <c:pt idx="12">
                  <c:v>60 bis 64</c:v>
                </c:pt>
                <c:pt idx="13">
                  <c:v>65 bis 69</c:v>
                </c:pt>
                <c:pt idx="14">
                  <c:v>70 bis 74</c:v>
                </c:pt>
                <c:pt idx="15">
                  <c:v>75 bis 79</c:v>
                </c:pt>
                <c:pt idx="16">
                  <c:v>80 bis 84</c:v>
                </c:pt>
                <c:pt idx="17">
                  <c:v>85 bis 89</c:v>
                </c:pt>
                <c:pt idx="18">
                  <c:v>90 bis 94</c:v>
                </c:pt>
                <c:pt idx="19">
                  <c:v>über 95</c:v>
                </c:pt>
              </c:strCache>
            </c:strRef>
          </c:cat>
          <c:val>
            <c:numRef>
              <c:f>Lösung!$E$41:$E$60</c:f>
              <c:numCache>
                <c:formatCode>#,##0.00</c:formatCode>
                <c:ptCount val="20"/>
                <c:pt idx="0">
                  <c:v>-2.1909920380088916</c:v>
                </c:pt>
                <c:pt idx="1">
                  <c:v>-2.2801372836783309</c:v>
                </c:pt>
                <c:pt idx="2">
                  <c:v>-2.4755139471038525</c:v>
                </c:pt>
                <c:pt idx="3">
                  <c:v>-2.9427010679270267</c:v>
                </c:pt>
                <c:pt idx="4">
                  <c:v>-3.2776560743405314</c:v>
                </c:pt>
                <c:pt idx="5">
                  <c:v>-3.3588772981726875</c:v>
                </c:pt>
                <c:pt idx="6">
                  <c:v>-3.1882632029886766</c:v>
                </c:pt>
                <c:pt idx="7">
                  <c:v>-3.4033673791132686</c:v>
                </c:pt>
                <c:pt idx="8">
                  <c:v>-4.0755060230820153</c:v>
                </c:pt>
                <c:pt idx="9">
                  <c:v>-4.2918483276186832</c:v>
                </c:pt>
                <c:pt idx="10">
                  <c:v>-3.7970922141532935</c:v>
                </c:pt>
                <c:pt idx="11">
                  <c:v>-3.0817016176560417</c:v>
                </c:pt>
                <c:pt idx="12">
                  <c:v>-2.7698583416012794</c:v>
                </c:pt>
                <c:pt idx="13">
                  <c:v>-2.2851723392207717</c:v>
                </c:pt>
                <c:pt idx="14">
                  <c:v>-2.2857501324797398</c:v>
                </c:pt>
                <c:pt idx="15">
                  <c:v>-1.4394480918790331</c:v>
                </c:pt>
                <c:pt idx="16">
                  <c:v>-1.097559566357905</c:v>
                </c:pt>
                <c:pt idx="17">
                  <c:v>-0.52546169808486298</c:v>
                </c:pt>
                <c:pt idx="18">
                  <c:v>-0.13371786850415929</c:v>
                </c:pt>
                <c:pt idx="19">
                  <c:v>-2.6991199383246966E-2</c:v>
                </c:pt>
              </c:numCache>
            </c:numRef>
          </c:val>
        </c:ser>
        <c:ser>
          <c:idx val="1"/>
          <c:order val="1"/>
          <c:spPr>
            <a:solidFill>
              <a:srgbClr val="FF0000">
                <a:alpha val="33000"/>
              </a:srgbClr>
            </a:solidFill>
          </c:spPr>
          <c:invertIfNegative val="0"/>
          <c:cat>
            <c:strRef>
              <c:f>Lösung!$A$41:$A$60</c:f>
              <c:strCache>
                <c:ptCount val="20"/>
                <c:pt idx="0">
                  <c:v>0 bis 4</c:v>
                </c:pt>
                <c:pt idx="1">
                  <c:v>4 bis 9</c:v>
                </c:pt>
                <c:pt idx="2">
                  <c:v>10 bis 14</c:v>
                </c:pt>
                <c:pt idx="3">
                  <c:v>15 bis 19</c:v>
                </c:pt>
                <c:pt idx="4">
                  <c:v>20 bis 24</c:v>
                </c:pt>
                <c:pt idx="5">
                  <c:v>25 bis 29</c:v>
                </c:pt>
                <c:pt idx="6">
                  <c:v>30 bis 34</c:v>
                </c:pt>
                <c:pt idx="7">
                  <c:v>35 bis 39</c:v>
                </c:pt>
                <c:pt idx="8">
                  <c:v>40 bis 44</c:v>
                </c:pt>
                <c:pt idx="9">
                  <c:v>45 bis 49</c:v>
                </c:pt>
                <c:pt idx="10">
                  <c:v>50 bis 54</c:v>
                </c:pt>
                <c:pt idx="11">
                  <c:v>55 bis 59</c:v>
                </c:pt>
                <c:pt idx="12">
                  <c:v>60 bis 64</c:v>
                </c:pt>
                <c:pt idx="13">
                  <c:v>65 bis 69</c:v>
                </c:pt>
                <c:pt idx="14">
                  <c:v>70 bis 74</c:v>
                </c:pt>
                <c:pt idx="15">
                  <c:v>75 bis 79</c:v>
                </c:pt>
                <c:pt idx="16">
                  <c:v>80 bis 84</c:v>
                </c:pt>
                <c:pt idx="17">
                  <c:v>85 bis 89</c:v>
                </c:pt>
                <c:pt idx="18">
                  <c:v>90 bis 94</c:v>
                </c:pt>
                <c:pt idx="19">
                  <c:v>über 95</c:v>
                </c:pt>
              </c:strCache>
            </c:strRef>
          </c:cat>
          <c:val>
            <c:numRef>
              <c:f>Lösung!$F$41:$F$60</c:f>
              <c:numCache>
                <c:formatCode>#,##0.00</c:formatCode>
                <c:ptCount val="20"/>
                <c:pt idx="0">
                  <c:v>2.0977196976325332</c:v>
                </c:pt>
                <c:pt idx="1">
                  <c:v>2.1763821227464</c:v>
                </c:pt>
                <c:pt idx="2">
                  <c:v>2.3682094847239719</c:v>
                </c:pt>
                <c:pt idx="3">
                  <c:v>2.7601183980929518</c:v>
                </c:pt>
                <c:pt idx="4">
                  <c:v>3.1141405820524208</c:v>
                </c:pt>
                <c:pt idx="5">
                  <c:v>3.1738183715144621</c:v>
                </c:pt>
                <c:pt idx="6">
                  <c:v>3.0728696349832356</c:v>
                </c:pt>
                <c:pt idx="7">
                  <c:v>3.3289971324945973</c:v>
                </c:pt>
                <c:pt idx="8">
                  <c:v>3.9296544961395155</c:v>
                </c:pt>
                <c:pt idx="9">
                  <c:v>4.1327900976140439</c:v>
                </c:pt>
                <c:pt idx="10">
                  <c:v>3.785371265185645</c:v>
                </c:pt>
                <c:pt idx="11">
                  <c:v>3.1578052440516182</c:v>
                </c:pt>
                <c:pt idx="12">
                  <c:v>2.9724986917109777</c:v>
                </c:pt>
                <c:pt idx="13">
                  <c:v>2.6142668711504524</c:v>
                </c:pt>
                <c:pt idx="14">
                  <c:v>2.7109234291864839</c:v>
                </c:pt>
                <c:pt idx="15">
                  <c:v>1.993634369124049</c:v>
                </c:pt>
                <c:pt idx="16">
                  <c:v>1.8093183195130689</c:v>
                </c:pt>
                <c:pt idx="17">
                  <c:v>1.3361881823119324</c:v>
                </c:pt>
                <c:pt idx="18">
                  <c:v>0.43161156444953641</c:v>
                </c:pt>
                <c:pt idx="19">
                  <c:v>0.10606633396780536</c:v>
                </c:pt>
              </c:numCache>
            </c:numRef>
          </c:val>
        </c:ser>
        <c:dLbls>
          <c:showLegendKey val="0"/>
          <c:showVal val="0"/>
          <c:showCatName val="0"/>
          <c:showSerName val="0"/>
          <c:showPercent val="0"/>
          <c:showBubbleSize val="0"/>
        </c:dLbls>
        <c:gapWidth val="0"/>
        <c:overlap val="100"/>
        <c:axId val="131851776"/>
        <c:axId val="131853312"/>
      </c:barChart>
      <c:catAx>
        <c:axId val="131851776"/>
        <c:scaling>
          <c:orientation val="minMax"/>
        </c:scaling>
        <c:delete val="0"/>
        <c:axPos val="l"/>
        <c:majorTickMark val="out"/>
        <c:minorTickMark val="none"/>
        <c:tickLblPos val="nextTo"/>
        <c:crossAx val="131853312"/>
        <c:crosses val="autoZero"/>
        <c:auto val="1"/>
        <c:lblAlgn val="ctr"/>
        <c:lblOffset val="0"/>
        <c:noMultiLvlLbl val="0"/>
      </c:catAx>
      <c:valAx>
        <c:axId val="131853312"/>
        <c:scaling>
          <c:orientation val="minMax"/>
        </c:scaling>
        <c:delete val="0"/>
        <c:axPos val="b"/>
        <c:majorGridlines/>
        <c:numFmt formatCode="#\ &quot;%&quot;;#\ &quot;%&quot;" sourceLinked="0"/>
        <c:majorTickMark val="out"/>
        <c:minorTickMark val="none"/>
        <c:tickLblPos val="nextTo"/>
        <c:crossAx val="131851776"/>
        <c:crosses val="autoZero"/>
        <c:crossBetween val="between"/>
      </c:valAx>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Steirerinnen</a:t>
            </a:r>
            <a:r>
              <a:rPr lang="de-AT" baseline="0"/>
              <a:t> und Steirer 2011 nach Altersklassen</a:t>
            </a:r>
            <a:endParaRPr lang="de-AT"/>
          </a:p>
        </c:rich>
      </c:tx>
      <c:layout/>
      <c:overlay val="0"/>
    </c:title>
    <c:autoTitleDeleted val="0"/>
    <c:plotArea>
      <c:layout/>
      <c:barChart>
        <c:barDir val="bar"/>
        <c:grouping val="clustered"/>
        <c:varyColors val="0"/>
        <c:ser>
          <c:idx val="0"/>
          <c:order val="0"/>
          <c:spPr>
            <a:solidFill>
              <a:srgbClr val="99CCFF">
                <a:alpha val="59000"/>
              </a:srgbClr>
            </a:solidFill>
            <a:ln>
              <a:noFill/>
            </a:ln>
          </c:spPr>
          <c:invertIfNegative val="0"/>
          <c:cat>
            <c:strRef>
              <c:f>Hilfstabelle!$B$2:$B$21</c:f>
              <c:strCache>
                <c:ptCount val="20"/>
                <c:pt idx="0">
                  <c:v>0 bis 14</c:v>
                </c:pt>
                <c:pt idx="1">
                  <c:v>0 bis 14</c:v>
                </c:pt>
                <c:pt idx="2">
                  <c:v>0 bis 14</c:v>
                </c:pt>
                <c:pt idx="3">
                  <c:v>15 bis 19</c:v>
                </c:pt>
                <c:pt idx="4">
                  <c:v>20 bis 24</c:v>
                </c:pt>
                <c:pt idx="5">
                  <c:v>25 bis 49</c:v>
                </c:pt>
                <c:pt idx="6">
                  <c:v>25 bis 49</c:v>
                </c:pt>
                <c:pt idx="7">
                  <c:v>25 bis 49</c:v>
                </c:pt>
                <c:pt idx="8">
                  <c:v>25 bis 49</c:v>
                </c:pt>
                <c:pt idx="9">
                  <c:v>25 bis 49</c:v>
                </c:pt>
                <c:pt idx="10">
                  <c:v>50 bis 64</c:v>
                </c:pt>
                <c:pt idx="11">
                  <c:v>50 bis 64</c:v>
                </c:pt>
                <c:pt idx="12">
                  <c:v>50 bis 64</c:v>
                </c:pt>
                <c:pt idx="13">
                  <c:v>65 bis 79</c:v>
                </c:pt>
                <c:pt idx="14">
                  <c:v>65 bis 79</c:v>
                </c:pt>
                <c:pt idx="15">
                  <c:v>65 bis 79</c:v>
                </c:pt>
                <c:pt idx="16">
                  <c:v>über 80</c:v>
                </c:pt>
                <c:pt idx="17">
                  <c:v>über 80</c:v>
                </c:pt>
                <c:pt idx="18">
                  <c:v>über 80</c:v>
                </c:pt>
                <c:pt idx="19">
                  <c:v>über 80</c:v>
                </c:pt>
              </c:strCache>
            </c:strRef>
          </c:cat>
          <c:val>
            <c:numRef>
              <c:f>Hilfstabelle!$H$2:$H$21</c:f>
              <c:numCache>
                <c:formatCode>#,##0.00</c:formatCode>
                <c:ptCount val="20"/>
                <c:pt idx="0">
                  <c:v>-2.3155477562636917</c:v>
                </c:pt>
                <c:pt idx="1">
                  <c:v>-2.3155477562636917</c:v>
                </c:pt>
                <c:pt idx="2">
                  <c:v>-2.3155477562636917</c:v>
                </c:pt>
                <c:pt idx="3">
                  <c:v>-2.9427010679270267</c:v>
                </c:pt>
                <c:pt idx="4">
                  <c:v>-3.2776560743405314</c:v>
                </c:pt>
                <c:pt idx="5">
                  <c:v>-3.6635724461950665</c:v>
                </c:pt>
                <c:pt idx="6">
                  <c:v>-3.6635724461950665</c:v>
                </c:pt>
                <c:pt idx="7">
                  <c:v>-3.6635724461950665</c:v>
                </c:pt>
                <c:pt idx="8">
                  <c:v>-3.6635724461950665</c:v>
                </c:pt>
                <c:pt idx="9">
                  <c:v>-3.6635724461950665</c:v>
                </c:pt>
                <c:pt idx="10">
                  <c:v>-3.2162173911368712</c:v>
                </c:pt>
                <c:pt idx="11">
                  <c:v>-3.2162173911368712</c:v>
                </c:pt>
                <c:pt idx="12">
                  <c:v>-3.2162173911368712</c:v>
                </c:pt>
                <c:pt idx="13">
                  <c:v>-2.0034568545265148</c:v>
                </c:pt>
                <c:pt idx="14">
                  <c:v>-2.0034568545265148</c:v>
                </c:pt>
                <c:pt idx="15">
                  <c:v>-2.0034568545265148</c:v>
                </c:pt>
                <c:pt idx="16">
                  <c:v>-0.44593258308254352</c:v>
                </c:pt>
                <c:pt idx="17">
                  <c:v>-0.44593258308254352</c:v>
                </c:pt>
                <c:pt idx="18">
                  <c:v>-0.44593258308254352</c:v>
                </c:pt>
                <c:pt idx="19">
                  <c:v>-0.44593258308254352</c:v>
                </c:pt>
              </c:numCache>
            </c:numRef>
          </c:val>
        </c:ser>
        <c:ser>
          <c:idx val="1"/>
          <c:order val="1"/>
          <c:spPr>
            <a:solidFill>
              <a:srgbClr val="FF0000">
                <a:alpha val="33000"/>
              </a:srgbClr>
            </a:solidFill>
            <a:ln>
              <a:noFill/>
            </a:ln>
          </c:spPr>
          <c:invertIfNegative val="0"/>
          <c:cat>
            <c:strRef>
              <c:f>Hilfstabelle!$B$2:$B$21</c:f>
              <c:strCache>
                <c:ptCount val="20"/>
                <c:pt idx="0">
                  <c:v>0 bis 14</c:v>
                </c:pt>
                <c:pt idx="1">
                  <c:v>0 bis 14</c:v>
                </c:pt>
                <c:pt idx="2">
                  <c:v>0 bis 14</c:v>
                </c:pt>
                <c:pt idx="3">
                  <c:v>15 bis 19</c:v>
                </c:pt>
                <c:pt idx="4">
                  <c:v>20 bis 24</c:v>
                </c:pt>
                <c:pt idx="5">
                  <c:v>25 bis 49</c:v>
                </c:pt>
                <c:pt idx="6">
                  <c:v>25 bis 49</c:v>
                </c:pt>
                <c:pt idx="7">
                  <c:v>25 bis 49</c:v>
                </c:pt>
                <c:pt idx="8">
                  <c:v>25 bis 49</c:v>
                </c:pt>
                <c:pt idx="9">
                  <c:v>25 bis 49</c:v>
                </c:pt>
                <c:pt idx="10">
                  <c:v>50 bis 64</c:v>
                </c:pt>
                <c:pt idx="11">
                  <c:v>50 bis 64</c:v>
                </c:pt>
                <c:pt idx="12">
                  <c:v>50 bis 64</c:v>
                </c:pt>
                <c:pt idx="13">
                  <c:v>65 bis 79</c:v>
                </c:pt>
                <c:pt idx="14">
                  <c:v>65 bis 79</c:v>
                </c:pt>
                <c:pt idx="15">
                  <c:v>65 bis 79</c:v>
                </c:pt>
                <c:pt idx="16">
                  <c:v>über 80</c:v>
                </c:pt>
                <c:pt idx="17">
                  <c:v>über 80</c:v>
                </c:pt>
                <c:pt idx="18">
                  <c:v>über 80</c:v>
                </c:pt>
                <c:pt idx="19">
                  <c:v>über 80</c:v>
                </c:pt>
              </c:strCache>
            </c:strRef>
          </c:cat>
          <c:val>
            <c:numRef>
              <c:f>Hilfstabelle!$I$2:$I$21</c:f>
              <c:numCache>
                <c:formatCode>#,##0.00</c:formatCode>
                <c:ptCount val="20"/>
                <c:pt idx="0">
                  <c:v>2.214103768367635</c:v>
                </c:pt>
                <c:pt idx="1">
                  <c:v>2.214103768367635</c:v>
                </c:pt>
                <c:pt idx="2">
                  <c:v>2.214103768367635</c:v>
                </c:pt>
                <c:pt idx="3">
                  <c:v>2.7601183980929518</c:v>
                </c:pt>
                <c:pt idx="4">
                  <c:v>3.1141405820524208</c:v>
                </c:pt>
                <c:pt idx="5">
                  <c:v>3.5276259465491711</c:v>
                </c:pt>
                <c:pt idx="6">
                  <c:v>3.5276259465491711</c:v>
                </c:pt>
                <c:pt idx="7">
                  <c:v>3.5276259465491711</c:v>
                </c:pt>
                <c:pt idx="8">
                  <c:v>3.5276259465491711</c:v>
                </c:pt>
                <c:pt idx="9">
                  <c:v>3.5276259465491711</c:v>
                </c:pt>
                <c:pt idx="10">
                  <c:v>3.305225066982747</c:v>
                </c:pt>
                <c:pt idx="11">
                  <c:v>3.305225066982747</c:v>
                </c:pt>
                <c:pt idx="12">
                  <c:v>3.305225066982747</c:v>
                </c:pt>
                <c:pt idx="13">
                  <c:v>2.439608223153662</c:v>
                </c:pt>
                <c:pt idx="14">
                  <c:v>2.439608223153662</c:v>
                </c:pt>
                <c:pt idx="15">
                  <c:v>2.439608223153662</c:v>
                </c:pt>
                <c:pt idx="16">
                  <c:v>0.92079610006058576</c:v>
                </c:pt>
                <c:pt idx="17">
                  <c:v>0.92079610006058576</c:v>
                </c:pt>
                <c:pt idx="18">
                  <c:v>0.92079610006058576</c:v>
                </c:pt>
                <c:pt idx="19">
                  <c:v>0.92079610006058576</c:v>
                </c:pt>
              </c:numCache>
            </c:numRef>
          </c:val>
        </c:ser>
        <c:dLbls>
          <c:showLegendKey val="0"/>
          <c:showVal val="0"/>
          <c:showCatName val="0"/>
          <c:showSerName val="0"/>
          <c:showPercent val="0"/>
          <c:showBubbleSize val="0"/>
        </c:dLbls>
        <c:gapWidth val="0"/>
        <c:overlap val="100"/>
        <c:axId val="131870080"/>
        <c:axId val="131875968"/>
      </c:barChart>
      <c:catAx>
        <c:axId val="131870080"/>
        <c:scaling>
          <c:orientation val="minMax"/>
        </c:scaling>
        <c:delete val="0"/>
        <c:axPos val="l"/>
        <c:majorTickMark val="out"/>
        <c:minorTickMark val="none"/>
        <c:tickLblPos val="none"/>
        <c:crossAx val="131875968"/>
        <c:crosses val="autoZero"/>
        <c:auto val="1"/>
        <c:lblAlgn val="ctr"/>
        <c:lblOffset val="0"/>
        <c:noMultiLvlLbl val="0"/>
      </c:catAx>
      <c:valAx>
        <c:axId val="131875968"/>
        <c:scaling>
          <c:orientation val="minMax"/>
        </c:scaling>
        <c:delete val="0"/>
        <c:axPos val="b"/>
        <c:majorGridlines/>
        <c:numFmt formatCode="#\ &quot;%&quot;;#\ &quot;%&quot;" sourceLinked="0"/>
        <c:majorTickMark val="out"/>
        <c:minorTickMark val="none"/>
        <c:tickLblPos val="nextTo"/>
        <c:crossAx val="131870080"/>
        <c:crosses val="autoZero"/>
        <c:crossBetween val="between"/>
      </c:valAx>
      <c:spPr>
        <a:no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9525</xdr:colOff>
      <xdr:row>5</xdr:row>
      <xdr:rowOff>266700</xdr:rowOff>
    </xdr:from>
    <xdr:to>
      <xdr:col>4</xdr:col>
      <xdr:colOff>1276350</xdr:colOff>
      <xdr:row>25</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0</xdr:rowOff>
    </xdr:from>
    <xdr:to>
      <xdr:col>5</xdr:col>
      <xdr:colOff>257175</xdr:colOff>
      <xdr:row>27</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504825</xdr:colOff>
      <xdr:row>39</xdr:row>
      <xdr:rowOff>28575</xdr:rowOff>
    </xdr:from>
    <xdr:to>
      <xdr:col>17</xdr:col>
      <xdr:colOff>171450</xdr:colOff>
      <xdr:row>58</xdr:row>
      <xdr:rowOff>219075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495300</xdr:colOff>
      <xdr:row>8</xdr:row>
      <xdr:rowOff>9525</xdr:rowOff>
    </xdr:from>
    <xdr:to>
      <xdr:col>15</xdr:col>
      <xdr:colOff>447675</xdr:colOff>
      <xdr:row>27</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0.4477</cdr:x>
      <cdr:y>0.14339</cdr:y>
    </cdr:from>
    <cdr:to>
      <cdr:x>0.57536</cdr:x>
      <cdr:y>0.897</cdr:y>
    </cdr:to>
    <cdr:grpSp>
      <cdr:nvGrpSpPr>
        <cdr:cNvPr id="8" name="Gruppieren 7"/>
        <cdr:cNvGrpSpPr/>
      </cdr:nvGrpSpPr>
      <cdr:grpSpPr>
        <a:xfrm xmlns:a="http://schemas.openxmlformats.org/drawingml/2006/main">
          <a:off x="3206786" y="733429"/>
          <a:ext cx="914403" cy="3854659"/>
          <a:chOff x="3212492" y="729329"/>
          <a:chExt cx="916021" cy="3833146"/>
        </a:xfrm>
      </cdr:grpSpPr>
      <cdr:sp macro="" textlink="">
        <cdr:nvSpPr>
          <cdr:cNvPr id="2" name="Textfeld 1"/>
          <cdr:cNvSpPr txBox="1"/>
        </cdr:nvSpPr>
        <cdr:spPr>
          <a:xfrm xmlns:a="http://schemas.openxmlformats.org/drawingml/2006/main">
            <a:off x="3212492" y="729329"/>
            <a:ext cx="916021" cy="24626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AT" sz="1000"/>
              <a:t>über 80</a:t>
            </a:r>
          </a:p>
        </cdr:txBody>
      </cdr:sp>
      <cdr:sp macro="" textlink="">
        <cdr:nvSpPr>
          <cdr:cNvPr id="3" name="Textfeld 2"/>
          <cdr:cNvSpPr txBox="1"/>
        </cdr:nvSpPr>
        <cdr:spPr>
          <a:xfrm xmlns:a="http://schemas.openxmlformats.org/drawingml/2006/main">
            <a:off x="3212492" y="3047079"/>
            <a:ext cx="916021" cy="24626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AT" sz="1000"/>
              <a:t>25 bis 49 </a:t>
            </a:r>
          </a:p>
        </cdr:txBody>
      </cdr:sp>
      <cdr:sp macro="" textlink="">
        <cdr:nvSpPr>
          <cdr:cNvPr id="4" name="Textfeld 3"/>
          <cdr:cNvSpPr txBox="1"/>
        </cdr:nvSpPr>
        <cdr:spPr>
          <a:xfrm xmlns:a="http://schemas.openxmlformats.org/drawingml/2006/main">
            <a:off x="3212492" y="2110454"/>
            <a:ext cx="916021" cy="24626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AT" sz="1000"/>
              <a:t>50 bis</a:t>
            </a:r>
            <a:r>
              <a:rPr lang="de-AT" sz="1000" baseline="0"/>
              <a:t> 64 </a:t>
            </a:r>
            <a:endParaRPr lang="de-AT" sz="1100"/>
          </a:p>
        </cdr:txBody>
      </cdr:sp>
      <cdr:sp macro="" textlink="">
        <cdr:nvSpPr>
          <cdr:cNvPr id="5" name="Textfeld 4"/>
          <cdr:cNvSpPr txBox="1"/>
        </cdr:nvSpPr>
        <cdr:spPr>
          <a:xfrm xmlns:a="http://schemas.openxmlformats.org/drawingml/2006/main">
            <a:off x="3212492" y="3903459"/>
            <a:ext cx="916021" cy="24626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AT" sz="1000"/>
              <a:t>15 bis 19 </a:t>
            </a:r>
          </a:p>
        </cdr:txBody>
      </cdr:sp>
      <cdr:sp macro="" textlink="">
        <cdr:nvSpPr>
          <cdr:cNvPr id="6" name="Textfeld 5"/>
          <cdr:cNvSpPr txBox="1"/>
        </cdr:nvSpPr>
        <cdr:spPr>
          <a:xfrm xmlns:a="http://schemas.openxmlformats.org/drawingml/2006/main">
            <a:off x="3212492" y="3689147"/>
            <a:ext cx="916021" cy="24626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AT" sz="1000"/>
              <a:t>20 bis 24 </a:t>
            </a:r>
          </a:p>
        </cdr:txBody>
      </cdr:sp>
      <cdr:sp macro="" textlink="">
        <cdr:nvSpPr>
          <cdr:cNvPr id="7" name="Textfeld 6"/>
          <cdr:cNvSpPr txBox="1"/>
        </cdr:nvSpPr>
        <cdr:spPr>
          <a:xfrm xmlns:a="http://schemas.openxmlformats.org/drawingml/2006/main">
            <a:off x="3212492" y="4316209"/>
            <a:ext cx="916021" cy="24626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AT" sz="1000"/>
              <a:t>0 bis 14</a:t>
            </a:r>
          </a:p>
        </cdr:txBody>
      </cdr:sp>
    </cdr:grp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tabSelected="1" zoomScaleNormal="100" workbookViewId="0">
      <selection sqref="A1:B1"/>
    </sheetView>
  </sheetViews>
  <sheetFormatPr baseColWidth="10" defaultColWidth="9.140625" defaultRowHeight="15" x14ac:dyDescent="0.25"/>
  <cols>
    <col min="1" max="3" width="25.7109375" customWidth="1"/>
    <col min="4" max="4" width="11.28515625" customWidth="1"/>
    <col min="5" max="5" width="25.7109375" customWidth="1"/>
    <col min="6" max="6" width="38" customWidth="1"/>
    <col min="7" max="7" width="14.28515625" customWidth="1"/>
  </cols>
  <sheetData>
    <row r="1" spans="1:6" ht="30" customHeight="1" x14ac:dyDescent="0.25">
      <c r="A1" s="17" t="s">
        <v>35</v>
      </c>
      <c r="B1" s="17"/>
      <c r="C1" s="6" t="s">
        <v>40</v>
      </c>
    </row>
    <row r="3" spans="1:6" ht="128.25" customHeight="1" x14ac:dyDescent="0.25">
      <c r="A3" s="18" t="s">
        <v>36</v>
      </c>
      <c r="B3" s="19"/>
      <c r="C3" s="19"/>
      <c r="D3" s="19"/>
      <c r="E3" s="19"/>
      <c r="F3" s="7"/>
    </row>
    <row r="4" spans="1:6" ht="18.75" customHeight="1" x14ac:dyDescent="0.25">
      <c r="F4" s="7"/>
    </row>
    <row r="5" spans="1:6" ht="21" customHeight="1" x14ac:dyDescent="0.25">
      <c r="A5" s="20" t="s">
        <v>0</v>
      </c>
      <c r="B5" s="20"/>
      <c r="C5" s="20"/>
      <c r="D5" s="20"/>
      <c r="E5" s="20"/>
    </row>
    <row r="6" spans="1:6" ht="22.5" customHeight="1" x14ac:dyDescent="0.25">
      <c r="A6" s="2"/>
      <c r="B6" s="1"/>
    </row>
    <row r="7" spans="1:6" ht="48.75" customHeight="1" x14ac:dyDescent="0.25"/>
    <row r="8" spans="1:6" ht="20.100000000000001" customHeight="1" x14ac:dyDescent="0.25"/>
    <row r="9" spans="1:6" s="3" customFormat="1" ht="20.100000000000001" customHeight="1" x14ac:dyDescent="0.25"/>
    <row r="10" spans="1:6" ht="20.100000000000001" customHeight="1" x14ac:dyDescent="0.25"/>
    <row r="11" spans="1:6" ht="20.100000000000001" customHeight="1" x14ac:dyDescent="0.25"/>
    <row r="12" spans="1:6" ht="20.100000000000001" customHeight="1" x14ac:dyDescent="0.25"/>
    <row r="13" spans="1:6" ht="20.100000000000001" customHeight="1" x14ac:dyDescent="0.25"/>
    <row r="14" spans="1:6" ht="20.100000000000001" customHeight="1" x14ac:dyDescent="0.25"/>
    <row r="15" spans="1:6" ht="20.100000000000001" customHeight="1" x14ac:dyDescent="0.25"/>
    <row r="16" spans="1:6" ht="20.100000000000001" customHeight="1" x14ac:dyDescent="0.25"/>
    <row r="17" spans="1:5" ht="20.100000000000001" customHeight="1" x14ac:dyDescent="0.25"/>
    <row r="18" spans="1:5" ht="20.100000000000001" customHeight="1" x14ac:dyDescent="0.25"/>
    <row r="19" spans="1:5" ht="20.100000000000001" customHeight="1" x14ac:dyDescent="0.25"/>
    <row r="20" spans="1:5" ht="20.100000000000001" customHeight="1" x14ac:dyDescent="0.25"/>
    <row r="21" spans="1:5" ht="20.100000000000001" customHeight="1" x14ac:dyDescent="0.25"/>
    <row r="22" spans="1:5" ht="20.100000000000001" customHeight="1" x14ac:dyDescent="0.25"/>
    <row r="23" spans="1:5" ht="20.100000000000001" customHeight="1" x14ac:dyDescent="0.25"/>
    <row r="24" spans="1:5" ht="20.100000000000001" customHeight="1" x14ac:dyDescent="0.25"/>
    <row r="25" spans="1:5" ht="20.100000000000001" customHeight="1" x14ac:dyDescent="0.25"/>
    <row r="27" spans="1:5" ht="72.75" customHeight="1" x14ac:dyDescent="0.25">
      <c r="A27" s="16" t="s">
        <v>39</v>
      </c>
      <c r="B27" s="16"/>
      <c r="C27" s="16"/>
      <c r="D27" s="16"/>
      <c r="E27" s="16"/>
    </row>
  </sheetData>
  <mergeCells count="4">
    <mergeCell ref="A27:E27"/>
    <mergeCell ref="A1:B1"/>
    <mergeCell ref="A3:E3"/>
    <mergeCell ref="A5:E5"/>
  </mergeCells>
  <pageMargins left="0.70866141732283472" right="0.70866141732283472" top="0.74803149606299213" bottom="0.74803149606299213" header="0.31496062992125984" footer="0.31496062992125984"/>
  <pageSetup paperSize="9" scale="68"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zoomScaleNormal="100" workbookViewId="0">
      <selection activeCell="C1" sqref="C1"/>
    </sheetView>
  </sheetViews>
  <sheetFormatPr baseColWidth="10" defaultColWidth="9.140625" defaultRowHeight="15" x14ac:dyDescent="0.25"/>
  <cols>
    <col min="1" max="6" width="20.7109375" style="6" customWidth="1"/>
    <col min="7" max="7" width="14.28515625" style="6" customWidth="1"/>
    <col min="8" max="16384" width="9.140625" style="6"/>
  </cols>
  <sheetData>
    <row r="1" spans="1:6" ht="30" customHeight="1" x14ac:dyDescent="0.25">
      <c r="A1" s="17" t="s">
        <v>35</v>
      </c>
      <c r="B1" s="17"/>
      <c r="C1" s="6" t="s">
        <v>40</v>
      </c>
    </row>
    <row r="3" spans="1:6" ht="128.25" customHeight="1" x14ac:dyDescent="0.25">
      <c r="A3" s="21" t="s">
        <v>38</v>
      </c>
      <c r="B3" s="19"/>
      <c r="C3" s="19"/>
      <c r="D3" s="19"/>
      <c r="E3" s="19"/>
      <c r="F3" s="7"/>
    </row>
    <row r="4" spans="1:6" ht="18.75" customHeight="1" x14ac:dyDescent="0.25">
      <c r="F4" s="7"/>
    </row>
    <row r="5" spans="1:6" ht="21" customHeight="1" x14ac:dyDescent="0.25">
      <c r="A5" s="20" t="s">
        <v>1</v>
      </c>
      <c r="B5" s="20"/>
      <c r="C5" s="20"/>
      <c r="D5" s="20"/>
      <c r="E5" s="20"/>
    </row>
    <row r="6" spans="1:6" ht="22.5" customHeight="1" x14ac:dyDescent="0.25">
      <c r="A6" s="2"/>
      <c r="B6" s="1"/>
    </row>
    <row r="7" spans="1:6" ht="101.25" customHeight="1" x14ac:dyDescent="0.25">
      <c r="A7" s="21" t="s">
        <v>37</v>
      </c>
      <c r="B7" s="19"/>
      <c r="C7" s="19"/>
      <c r="D7" s="19"/>
      <c r="E7" s="19"/>
    </row>
    <row r="8" spans="1:6" ht="22.5" customHeight="1" x14ac:dyDescent="0.25">
      <c r="A8" s="2"/>
      <c r="B8" s="1"/>
    </row>
    <row r="9" spans="1:6" ht="48.75" customHeight="1" x14ac:dyDescent="0.25"/>
    <row r="10" spans="1:6" ht="20.100000000000001" customHeight="1" x14ac:dyDescent="0.25"/>
    <row r="11" spans="1:6" s="3" customFormat="1" ht="20.100000000000001" customHeight="1" x14ac:dyDescent="0.25"/>
    <row r="12" spans="1:6" ht="20.100000000000001" customHeight="1" x14ac:dyDescent="0.25"/>
    <row r="13" spans="1:6" ht="20.100000000000001" customHeight="1" x14ac:dyDescent="0.25"/>
    <row r="14" spans="1:6" ht="20.100000000000001" customHeight="1" x14ac:dyDescent="0.25"/>
    <row r="15" spans="1:6" ht="20.100000000000001" customHeight="1" x14ac:dyDescent="0.25"/>
    <row r="16" spans="1:6" ht="20.100000000000001" customHeight="1" x14ac:dyDescent="0.25"/>
    <row r="17" spans="1:6" ht="20.100000000000001" customHeight="1" x14ac:dyDescent="0.25"/>
    <row r="18" spans="1:6" ht="20.100000000000001" customHeight="1" x14ac:dyDescent="0.25"/>
    <row r="19" spans="1:6" ht="20.100000000000001" customHeight="1" x14ac:dyDescent="0.25"/>
    <row r="20" spans="1:6" ht="20.100000000000001" customHeight="1" x14ac:dyDescent="0.25"/>
    <row r="21" spans="1:6" ht="20.100000000000001" customHeight="1" x14ac:dyDescent="0.25"/>
    <row r="22" spans="1:6" ht="20.100000000000001" customHeight="1" x14ac:dyDescent="0.25"/>
    <row r="23" spans="1:6" ht="20.100000000000001" customHeight="1" x14ac:dyDescent="0.25"/>
    <row r="24" spans="1:6" ht="20.100000000000001" customHeight="1" x14ac:dyDescent="0.25"/>
    <row r="25" spans="1:6" ht="20.100000000000001" customHeight="1" x14ac:dyDescent="0.25"/>
    <row r="26" spans="1:6" ht="20.100000000000001" customHeight="1" x14ac:dyDescent="0.25"/>
    <row r="27" spans="1:6" ht="20.100000000000001" customHeight="1" x14ac:dyDescent="0.25"/>
    <row r="29" spans="1:6" ht="33" customHeight="1" thickBot="1" x14ac:dyDescent="0.3">
      <c r="A29" s="5" t="s">
        <v>28</v>
      </c>
      <c r="B29" s="5" t="s">
        <v>29</v>
      </c>
      <c r="C29" s="5" t="s">
        <v>3</v>
      </c>
      <c r="D29" s="5" t="s">
        <v>2</v>
      </c>
      <c r="E29" s="5" t="s">
        <v>32</v>
      </c>
      <c r="F29" s="5" t="s">
        <v>31</v>
      </c>
    </row>
    <row r="30" spans="1:6" ht="20.100000000000001" customHeight="1" thickTop="1" x14ac:dyDescent="0.25">
      <c r="A30" s="10" t="s">
        <v>4</v>
      </c>
      <c r="B30" s="12">
        <v>164631</v>
      </c>
      <c r="C30" s="12">
        <v>84159</v>
      </c>
      <c r="D30" s="12">
        <v>80472</v>
      </c>
      <c r="E30" s="11">
        <v>-6.9466432687910746</v>
      </c>
      <c r="F30" s="11">
        <v>6.642311305102905</v>
      </c>
    </row>
    <row r="31" spans="1:6" ht="20.100000000000001" customHeight="1" x14ac:dyDescent="0.25">
      <c r="A31" s="8" t="s">
        <v>5</v>
      </c>
      <c r="B31" s="13">
        <v>69090</v>
      </c>
      <c r="C31" s="13">
        <v>35651</v>
      </c>
      <c r="D31" s="13">
        <v>33439</v>
      </c>
      <c r="E31" s="9">
        <v>-2.9427010679270267</v>
      </c>
      <c r="F31" s="9">
        <v>2.7601183980929518</v>
      </c>
    </row>
    <row r="32" spans="1:6" ht="20.100000000000001" customHeight="1" x14ac:dyDescent="0.25">
      <c r="A32" s="10" t="s">
        <v>6</v>
      </c>
      <c r="B32" s="12">
        <v>77437</v>
      </c>
      <c r="C32" s="12">
        <v>39709</v>
      </c>
      <c r="D32" s="12">
        <v>37728</v>
      </c>
      <c r="E32" s="11">
        <v>-3.2776560743405314</v>
      </c>
      <c r="F32" s="11">
        <v>3.1141405820524208</v>
      </c>
    </row>
    <row r="33" spans="1:7" ht="20.100000000000001" customHeight="1" x14ac:dyDescent="0.25">
      <c r="A33" s="8" t="s">
        <v>33</v>
      </c>
      <c r="B33" s="13">
        <v>435609</v>
      </c>
      <c r="C33" s="13">
        <v>221922</v>
      </c>
      <c r="D33" s="13">
        <v>213687</v>
      </c>
      <c r="E33" s="9">
        <v>-18.317862230975333</v>
      </c>
      <c r="F33" s="9">
        <v>17.638129732745856</v>
      </c>
    </row>
    <row r="34" spans="1:7" ht="20.100000000000001" customHeight="1" x14ac:dyDescent="0.25">
      <c r="A34" s="10" t="s">
        <v>7</v>
      </c>
      <c r="B34" s="12">
        <v>237023</v>
      </c>
      <c r="C34" s="12">
        <v>116894</v>
      </c>
      <c r="D34" s="12">
        <v>120129</v>
      </c>
      <c r="E34" s="11">
        <v>-9.6486521734106141</v>
      </c>
      <c r="F34" s="11">
        <v>9.9156752009482414</v>
      </c>
    </row>
    <row r="35" spans="1:7" ht="20.100000000000001" customHeight="1" x14ac:dyDescent="0.25">
      <c r="A35" s="8" t="s">
        <v>8</v>
      </c>
      <c r="B35" s="13">
        <v>161484</v>
      </c>
      <c r="C35" s="13">
        <v>72816</v>
      </c>
      <c r="D35" s="13">
        <v>88668</v>
      </c>
      <c r="E35" s="9">
        <v>-6.0103705635795448</v>
      </c>
      <c r="F35" s="9">
        <v>7.3188246694609855</v>
      </c>
    </row>
    <row r="36" spans="1:7" ht="20.100000000000001" customHeight="1" x14ac:dyDescent="0.25">
      <c r="A36" s="10" t="s">
        <v>9</v>
      </c>
      <c r="B36" s="12">
        <v>66232</v>
      </c>
      <c r="C36" s="12">
        <v>21610</v>
      </c>
      <c r="D36" s="12">
        <v>44622</v>
      </c>
      <c r="E36" s="11">
        <v>-1.7837303323301741</v>
      </c>
      <c r="F36" s="11">
        <v>3.6831844002423431</v>
      </c>
      <c r="G36" s="15"/>
    </row>
    <row r="37" spans="1:7" ht="20.100000000000001" customHeight="1" x14ac:dyDescent="0.25">
      <c r="B37" s="15"/>
      <c r="E37" s="15"/>
      <c r="F37" s="15"/>
      <c r="G37" s="15"/>
    </row>
    <row r="38" spans="1:7" ht="20.100000000000001" customHeight="1" x14ac:dyDescent="0.25">
      <c r="B38" s="15"/>
      <c r="E38" s="15"/>
      <c r="F38" s="15"/>
      <c r="G38" s="15"/>
    </row>
    <row r="39" spans="1:7" ht="20.100000000000001" customHeight="1" x14ac:dyDescent="0.25">
      <c r="A39" s="4" t="s">
        <v>34</v>
      </c>
      <c r="B39" s="15"/>
      <c r="E39" s="15"/>
      <c r="F39" s="15"/>
      <c r="G39" s="15"/>
    </row>
    <row r="40" spans="1:7" ht="36.75" customHeight="1" thickBot="1" x14ac:dyDescent="0.3">
      <c r="A40" s="5" t="s">
        <v>28</v>
      </c>
      <c r="B40" s="5" t="s">
        <v>29</v>
      </c>
      <c r="C40" s="5" t="s">
        <v>3</v>
      </c>
      <c r="D40" s="5" t="s">
        <v>2</v>
      </c>
      <c r="E40" s="5" t="s">
        <v>32</v>
      </c>
      <c r="F40" s="5" t="s">
        <v>31</v>
      </c>
    </row>
    <row r="41" spans="1:7" ht="20.100000000000001" customHeight="1" thickTop="1" x14ac:dyDescent="0.25">
      <c r="A41" s="10" t="s">
        <v>10</v>
      </c>
      <c r="B41" s="12">
        <v>51958</v>
      </c>
      <c r="C41" s="12">
        <v>26544</v>
      </c>
      <c r="D41" s="12">
        <v>25414</v>
      </c>
      <c r="E41" s="11">
        <f>C41/$B$61*-100</f>
        <v>-2.1909920380088916</v>
      </c>
      <c r="F41" s="11">
        <f>D41/$B$61*100</f>
        <v>2.0977196976325332</v>
      </c>
    </row>
    <row r="42" spans="1:7" ht="20.100000000000001" customHeight="1" x14ac:dyDescent="0.25">
      <c r="A42" s="8" t="s">
        <v>11</v>
      </c>
      <c r="B42" s="13">
        <v>53991</v>
      </c>
      <c r="C42" s="13">
        <v>27624</v>
      </c>
      <c r="D42" s="13">
        <v>26367</v>
      </c>
      <c r="E42" s="9">
        <f t="shared" ref="E42:E60" si="0">C42/$B$61*-100</f>
        <v>-2.2801372836783309</v>
      </c>
      <c r="F42" s="9">
        <f t="shared" ref="F42:F60" si="1">D42/$B$61*100</f>
        <v>2.1763821227464</v>
      </c>
    </row>
    <row r="43" spans="1:7" ht="20.100000000000001" customHeight="1" x14ac:dyDescent="0.25">
      <c r="A43" s="10" t="s">
        <v>12</v>
      </c>
      <c r="B43" s="12">
        <v>58682</v>
      </c>
      <c r="C43" s="12">
        <v>29991</v>
      </c>
      <c r="D43" s="12">
        <v>28691</v>
      </c>
      <c r="E43" s="11">
        <f t="shared" si="0"/>
        <v>-2.4755139471038525</v>
      </c>
      <c r="F43" s="11">
        <f t="shared" si="1"/>
        <v>2.3682094847239719</v>
      </c>
    </row>
    <row r="44" spans="1:7" ht="20.100000000000001" customHeight="1" x14ac:dyDescent="0.25">
      <c r="A44" s="8" t="s">
        <v>5</v>
      </c>
      <c r="B44" s="13">
        <v>69090</v>
      </c>
      <c r="C44" s="13">
        <v>35651</v>
      </c>
      <c r="D44" s="13">
        <v>33439</v>
      </c>
      <c r="E44" s="9">
        <f t="shared" si="0"/>
        <v>-2.9427010679270267</v>
      </c>
      <c r="F44" s="9">
        <f t="shared" si="1"/>
        <v>2.7601183980929518</v>
      </c>
    </row>
    <row r="45" spans="1:7" ht="20.100000000000001" customHeight="1" x14ac:dyDescent="0.25">
      <c r="A45" s="10" t="s">
        <v>6</v>
      </c>
      <c r="B45" s="12">
        <v>77437</v>
      </c>
      <c r="C45" s="12">
        <v>39709</v>
      </c>
      <c r="D45" s="12">
        <v>37728</v>
      </c>
      <c r="E45" s="11">
        <f t="shared" si="0"/>
        <v>-3.2776560743405314</v>
      </c>
      <c r="F45" s="11">
        <f t="shared" si="1"/>
        <v>3.1141405820524208</v>
      </c>
    </row>
    <row r="46" spans="1:7" ht="20.100000000000001" customHeight="1" x14ac:dyDescent="0.25">
      <c r="A46" s="8" t="s">
        <v>13</v>
      </c>
      <c r="B46" s="13">
        <v>79144</v>
      </c>
      <c r="C46" s="13">
        <v>40693</v>
      </c>
      <c r="D46" s="13">
        <v>38451</v>
      </c>
      <c r="E46" s="9">
        <f t="shared" si="0"/>
        <v>-3.3588772981726875</v>
      </c>
      <c r="F46" s="9">
        <f t="shared" si="1"/>
        <v>3.1738183715144621</v>
      </c>
    </row>
    <row r="47" spans="1:7" ht="20.100000000000001" customHeight="1" x14ac:dyDescent="0.25">
      <c r="A47" s="10" t="s">
        <v>14</v>
      </c>
      <c r="B47" s="12">
        <v>75854</v>
      </c>
      <c r="C47" s="12">
        <v>38626</v>
      </c>
      <c r="D47" s="12">
        <v>37228</v>
      </c>
      <c r="E47" s="11">
        <f t="shared" si="0"/>
        <v>-3.1882632029886766</v>
      </c>
      <c r="F47" s="11">
        <f t="shared" si="1"/>
        <v>3.0728696349832356</v>
      </c>
    </row>
    <row r="48" spans="1:7" ht="20.100000000000001" customHeight="1" x14ac:dyDescent="0.25">
      <c r="A48" s="8" t="s">
        <v>15</v>
      </c>
      <c r="B48" s="13">
        <v>81563</v>
      </c>
      <c r="C48" s="13">
        <v>41232</v>
      </c>
      <c r="D48" s="13">
        <v>40331</v>
      </c>
      <c r="E48" s="9">
        <f t="shared" si="0"/>
        <v>-3.4033673791132686</v>
      </c>
      <c r="F48" s="9">
        <f t="shared" si="1"/>
        <v>3.3289971324945973</v>
      </c>
    </row>
    <row r="49" spans="1:6" ht="20.100000000000001" customHeight="1" x14ac:dyDescent="0.25">
      <c r="A49" s="10" t="s">
        <v>16</v>
      </c>
      <c r="B49" s="12">
        <v>96983</v>
      </c>
      <c r="C49" s="12">
        <v>49375</v>
      </c>
      <c r="D49" s="12">
        <v>47608</v>
      </c>
      <c r="E49" s="11">
        <f t="shared" si="0"/>
        <v>-4.0755060230820153</v>
      </c>
      <c r="F49" s="11">
        <f t="shared" si="1"/>
        <v>3.9296544961395155</v>
      </c>
    </row>
    <row r="50" spans="1:6" ht="20.100000000000001" customHeight="1" x14ac:dyDescent="0.25">
      <c r="A50" s="8" t="s">
        <v>17</v>
      </c>
      <c r="B50" s="13">
        <v>102065</v>
      </c>
      <c r="C50" s="13">
        <v>51996</v>
      </c>
      <c r="D50" s="13">
        <v>50069</v>
      </c>
      <c r="E50" s="9">
        <f t="shared" si="0"/>
        <v>-4.2918483276186832</v>
      </c>
      <c r="F50" s="9">
        <f t="shared" si="1"/>
        <v>4.1327900976140439</v>
      </c>
    </row>
    <row r="51" spans="1:6" ht="20.100000000000001" customHeight="1" x14ac:dyDescent="0.25">
      <c r="A51" s="10" t="s">
        <v>18</v>
      </c>
      <c r="B51" s="12">
        <v>91862</v>
      </c>
      <c r="C51" s="12">
        <v>46002</v>
      </c>
      <c r="D51" s="12">
        <v>45860</v>
      </c>
      <c r="E51" s="11">
        <f t="shared" si="0"/>
        <v>-3.7970922141532935</v>
      </c>
      <c r="F51" s="11">
        <f t="shared" si="1"/>
        <v>3.785371265185645</v>
      </c>
    </row>
    <row r="52" spans="1:6" ht="20.100000000000001" customHeight="1" x14ac:dyDescent="0.25">
      <c r="A52" s="8" t="s">
        <v>19</v>
      </c>
      <c r="B52" s="13">
        <v>75592</v>
      </c>
      <c r="C52" s="13">
        <v>37335</v>
      </c>
      <c r="D52" s="13">
        <v>38257</v>
      </c>
      <c r="E52" s="9">
        <f t="shared" si="0"/>
        <v>-3.0817016176560417</v>
      </c>
      <c r="F52" s="9">
        <f t="shared" si="1"/>
        <v>3.1578052440516182</v>
      </c>
    </row>
    <row r="53" spans="1:6" ht="20.100000000000001" customHeight="1" x14ac:dyDescent="0.25">
      <c r="A53" s="10" t="s">
        <v>20</v>
      </c>
      <c r="B53" s="12">
        <v>69569</v>
      </c>
      <c r="C53" s="12">
        <v>33557</v>
      </c>
      <c r="D53" s="12">
        <v>36012</v>
      </c>
      <c r="E53" s="11">
        <f t="shared" si="0"/>
        <v>-2.7698583416012794</v>
      </c>
      <c r="F53" s="11">
        <f t="shared" si="1"/>
        <v>2.9724986917109777</v>
      </c>
    </row>
    <row r="54" spans="1:6" ht="20.100000000000001" customHeight="1" x14ac:dyDescent="0.25">
      <c r="A54" s="8" t="s">
        <v>21</v>
      </c>
      <c r="B54" s="13">
        <v>59357</v>
      </c>
      <c r="C54" s="13">
        <v>27685</v>
      </c>
      <c r="D54" s="13">
        <v>31672</v>
      </c>
      <c r="E54" s="9">
        <f t="shared" si="0"/>
        <v>-2.2851723392207717</v>
      </c>
      <c r="F54" s="9">
        <f t="shared" si="1"/>
        <v>2.6142668711504524</v>
      </c>
    </row>
    <row r="55" spans="1:6" ht="20.100000000000001" customHeight="1" x14ac:dyDescent="0.25">
      <c r="A55" s="10" t="s">
        <v>22</v>
      </c>
      <c r="B55" s="12">
        <v>60535</v>
      </c>
      <c r="C55" s="12">
        <v>27692</v>
      </c>
      <c r="D55" s="12">
        <v>32843</v>
      </c>
      <c r="E55" s="11">
        <f t="shared" si="0"/>
        <v>-2.2857501324797398</v>
      </c>
      <c r="F55" s="11">
        <f t="shared" si="1"/>
        <v>2.7109234291864839</v>
      </c>
    </row>
    <row r="56" spans="1:6" ht="20.100000000000001" customHeight="1" x14ac:dyDescent="0.25">
      <c r="A56" s="8" t="s">
        <v>23</v>
      </c>
      <c r="B56" s="13">
        <v>41592</v>
      </c>
      <c r="C56" s="13">
        <v>17439</v>
      </c>
      <c r="D56" s="13">
        <v>24153</v>
      </c>
      <c r="E56" s="9">
        <f t="shared" si="0"/>
        <v>-1.4394480918790331</v>
      </c>
      <c r="F56" s="9">
        <f t="shared" si="1"/>
        <v>1.993634369124049</v>
      </c>
    </row>
    <row r="57" spans="1:6" ht="20.100000000000001" customHeight="1" x14ac:dyDescent="0.25">
      <c r="A57" s="10" t="s">
        <v>24</v>
      </c>
      <c r="B57" s="12">
        <v>35217</v>
      </c>
      <c r="C57" s="12">
        <v>13297</v>
      </c>
      <c r="D57" s="12">
        <v>21920</v>
      </c>
      <c r="E57" s="11">
        <f t="shared" si="0"/>
        <v>-1.097559566357905</v>
      </c>
      <c r="F57" s="11">
        <f t="shared" si="1"/>
        <v>1.8093183195130689</v>
      </c>
    </row>
    <row r="58" spans="1:6" ht="20.100000000000001" customHeight="1" x14ac:dyDescent="0.25">
      <c r="A58" s="8" t="s">
        <v>25</v>
      </c>
      <c r="B58" s="13">
        <v>22554</v>
      </c>
      <c r="C58" s="13">
        <v>6366</v>
      </c>
      <c r="D58" s="13">
        <v>16188</v>
      </c>
      <c r="E58" s="9">
        <f t="shared" si="0"/>
        <v>-0.52546169808486298</v>
      </c>
      <c r="F58" s="9">
        <f t="shared" si="1"/>
        <v>1.3361881823119324</v>
      </c>
    </row>
    <row r="59" spans="1:6" ht="20.100000000000001" customHeight="1" x14ac:dyDescent="0.25">
      <c r="A59" s="10" t="s">
        <v>26</v>
      </c>
      <c r="B59" s="12">
        <v>6849</v>
      </c>
      <c r="C59" s="12">
        <v>1620</v>
      </c>
      <c r="D59" s="12">
        <v>5229</v>
      </c>
      <c r="E59" s="11">
        <f t="shared" si="0"/>
        <v>-0.13371786850415929</v>
      </c>
      <c r="F59" s="11">
        <f t="shared" si="1"/>
        <v>0.43161156444953641</v>
      </c>
    </row>
    <row r="60" spans="1:6" ht="20.100000000000001" customHeight="1" x14ac:dyDescent="0.25">
      <c r="A60" s="8" t="s">
        <v>27</v>
      </c>
      <c r="B60" s="13">
        <v>1612</v>
      </c>
      <c r="C60" s="13">
        <v>327</v>
      </c>
      <c r="D60" s="13">
        <v>1285</v>
      </c>
      <c r="E60" s="9">
        <f t="shared" si="0"/>
        <v>-2.6991199383246966E-2</v>
      </c>
      <c r="F60" s="9">
        <f t="shared" si="1"/>
        <v>0.10606633396780536</v>
      </c>
    </row>
    <row r="61" spans="1:6" ht="20.100000000000001" customHeight="1" x14ac:dyDescent="0.25">
      <c r="A61" s="10" t="s">
        <v>30</v>
      </c>
      <c r="B61" s="14">
        <f>SUM(B41:B60)</f>
        <v>1211506</v>
      </c>
      <c r="C61" s="14">
        <f t="shared" ref="C61:D61" si="2">SUM(C41:C60)</f>
        <v>592761</v>
      </c>
      <c r="D61" s="14">
        <f t="shared" si="2"/>
        <v>618745</v>
      </c>
      <c r="E61" s="14">
        <f t="shared" ref="E61" si="3">SUM(E41:E60)</f>
        <v>-48.927615711354292</v>
      </c>
      <c r="F61" s="14">
        <f t="shared" ref="F61" si="4">SUM(F41:F60)</f>
        <v>51.072384288645701</v>
      </c>
    </row>
  </sheetData>
  <mergeCells count="4">
    <mergeCell ref="A1:B1"/>
    <mergeCell ref="A3:E3"/>
    <mergeCell ref="A5:E5"/>
    <mergeCell ref="A7:E7"/>
  </mergeCells>
  <pageMargins left="0.70866141732283472" right="0.70866141732283472" top="0.74803149606299213" bottom="0.74803149606299213" header="0.31496062992125984" footer="0.31496062992125984"/>
  <pageSetup paperSize="8" scale="51"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opLeftCell="D1" workbookViewId="0">
      <selection activeCell="J1" sqref="J1"/>
    </sheetView>
  </sheetViews>
  <sheetFormatPr baseColWidth="10" defaultRowHeight="15" x14ac:dyDescent="0.25"/>
  <cols>
    <col min="1" max="6" width="20.7109375" customWidth="1"/>
    <col min="7" max="7" width="15.140625" bestFit="1" customWidth="1"/>
    <col min="8" max="8" width="14.140625" bestFit="1" customWidth="1"/>
  </cols>
  <sheetData>
    <row r="1" spans="1:10" ht="50.25" customHeight="1" thickBot="1" x14ac:dyDescent="0.3">
      <c r="A1" s="6"/>
      <c r="B1" s="5" t="s">
        <v>28</v>
      </c>
      <c r="C1" s="5" t="s">
        <v>29</v>
      </c>
      <c r="D1" s="5" t="s">
        <v>3</v>
      </c>
      <c r="E1" s="5" t="s">
        <v>2</v>
      </c>
      <c r="F1" s="5" t="s">
        <v>32</v>
      </c>
      <c r="G1" s="5" t="s">
        <v>31</v>
      </c>
      <c r="H1" s="5" t="s">
        <v>32</v>
      </c>
      <c r="I1" s="5" t="s">
        <v>31</v>
      </c>
      <c r="J1" t="s">
        <v>40</v>
      </c>
    </row>
    <row r="2" spans="1:10" ht="20.100000000000001" customHeight="1" thickTop="1" x14ac:dyDescent="0.25">
      <c r="A2" s="10" t="s">
        <v>10</v>
      </c>
      <c r="B2" s="10" t="s">
        <v>4</v>
      </c>
      <c r="C2" s="12">
        <v>164631</v>
      </c>
      <c r="D2" s="12">
        <v>84159</v>
      </c>
      <c r="E2" s="12">
        <v>80472</v>
      </c>
      <c r="F2" s="11">
        <v>-6.9466432687910746</v>
      </c>
      <c r="G2" s="11">
        <v>6.642311305102905</v>
      </c>
      <c r="H2" s="11">
        <f>F2/3</f>
        <v>-2.3155477562636917</v>
      </c>
      <c r="I2" s="11">
        <f>G2/3</f>
        <v>2.214103768367635</v>
      </c>
    </row>
    <row r="3" spans="1:10" ht="20.100000000000001" customHeight="1" x14ac:dyDescent="0.25">
      <c r="A3" s="8" t="s">
        <v>11</v>
      </c>
      <c r="B3" s="10" t="s">
        <v>4</v>
      </c>
      <c r="C3" s="12">
        <v>164631</v>
      </c>
      <c r="D3" s="12">
        <v>84159</v>
      </c>
      <c r="E3" s="12">
        <v>80472</v>
      </c>
      <c r="F3" s="11">
        <v>-6.9466432687910746</v>
      </c>
      <c r="G3" s="11">
        <v>6.642311305102905</v>
      </c>
      <c r="H3" s="11">
        <f t="shared" ref="H3:I4" si="0">F3/3</f>
        <v>-2.3155477562636917</v>
      </c>
      <c r="I3" s="11">
        <f t="shared" si="0"/>
        <v>2.214103768367635</v>
      </c>
    </row>
    <row r="4" spans="1:10" ht="20.100000000000001" customHeight="1" x14ac:dyDescent="0.25">
      <c r="A4" s="10" t="s">
        <v>12</v>
      </c>
      <c r="B4" s="10" t="s">
        <v>4</v>
      </c>
      <c r="C4" s="12">
        <v>164631</v>
      </c>
      <c r="D4" s="12">
        <v>84159</v>
      </c>
      <c r="E4" s="12">
        <v>80472</v>
      </c>
      <c r="F4" s="11">
        <v>-6.9466432687910746</v>
      </c>
      <c r="G4" s="11">
        <v>6.642311305102905</v>
      </c>
      <c r="H4" s="11">
        <f t="shared" si="0"/>
        <v>-2.3155477562636917</v>
      </c>
      <c r="I4" s="11">
        <f t="shared" si="0"/>
        <v>2.214103768367635</v>
      </c>
    </row>
    <row r="5" spans="1:10" ht="20.100000000000001" customHeight="1" x14ac:dyDescent="0.25">
      <c r="A5" s="8" t="s">
        <v>5</v>
      </c>
      <c r="B5" s="8" t="s">
        <v>5</v>
      </c>
      <c r="C5" s="13">
        <v>69090</v>
      </c>
      <c r="D5" s="13">
        <v>35651</v>
      </c>
      <c r="E5" s="13">
        <v>33439</v>
      </c>
      <c r="F5" s="9">
        <v>-2.9427010679270267</v>
      </c>
      <c r="G5" s="9">
        <v>2.7601183980929518</v>
      </c>
      <c r="H5" s="9">
        <f>F5</f>
        <v>-2.9427010679270267</v>
      </c>
      <c r="I5" s="9">
        <f>G5</f>
        <v>2.7601183980929518</v>
      </c>
    </row>
    <row r="6" spans="1:10" ht="20.100000000000001" customHeight="1" x14ac:dyDescent="0.25">
      <c r="A6" s="10" t="s">
        <v>6</v>
      </c>
      <c r="B6" s="10" t="s">
        <v>6</v>
      </c>
      <c r="C6" s="12">
        <v>77437</v>
      </c>
      <c r="D6" s="12">
        <v>39709</v>
      </c>
      <c r="E6" s="12">
        <v>37728</v>
      </c>
      <c r="F6" s="11">
        <v>-3.2776560743405314</v>
      </c>
      <c r="G6" s="11">
        <v>3.1141405820524208</v>
      </c>
      <c r="H6" s="11">
        <f>F6</f>
        <v>-3.2776560743405314</v>
      </c>
      <c r="I6" s="11">
        <f>G6</f>
        <v>3.1141405820524208</v>
      </c>
    </row>
    <row r="7" spans="1:10" ht="20.100000000000001" customHeight="1" x14ac:dyDescent="0.25">
      <c r="A7" s="8" t="s">
        <v>13</v>
      </c>
      <c r="B7" s="8" t="s">
        <v>33</v>
      </c>
      <c r="C7" s="13">
        <v>435609</v>
      </c>
      <c r="D7" s="13">
        <v>221922</v>
      </c>
      <c r="E7" s="13">
        <v>213687</v>
      </c>
      <c r="F7" s="9">
        <v>-18.317862230975333</v>
      </c>
      <c r="G7" s="9">
        <v>17.638129732745856</v>
      </c>
      <c r="H7" s="9">
        <f>F7/5</f>
        <v>-3.6635724461950665</v>
      </c>
      <c r="I7" s="9">
        <f>G7/5</f>
        <v>3.5276259465491711</v>
      </c>
    </row>
    <row r="8" spans="1:10" ht="20.100000000000001" customHeight="1" x14ac:dyDescent="0.25">
      <c r="A8" s="10" t="s">
        <v>14</v>
      </c>
      <c r="B8" s="8" t="s">
        <v>33</v>
      </c>
      <c r="C8" s="13">
        <v>435609</v>
      </c>
      <c r="D8" s="13">
        <v>221922</v>
      </c>
      <c r="E8" s="13">
        <v>213687</v>
      </c>
      <c r="F8" s="9">
        <v>-18.317862230975333</v>
      </c>
      <c r="G8" s="9">
        <v>17.638129732745856</v>
      </c>
      <c r="H8" s="9">
        <f t="shared" ref="H8:I11" si="1">F8/5</f>
        <v>-3.6635724461950665</v>
      </c>
      <c r="I8" s="9">
        <f t="shared" si="1"/>
        <v>3.5276259465491711</v>
      </c>
    </row>
    <row r="9" spans="1:10" ht="20.100000000000001" customHeight="1" x14ac:dyDescent="0.25">
      <c r="A9" s="8" t="s">
        <v>15</v>
      </c>
      <c r="B9" s="8" t="s">
        <v>33</v>
      </c>
      <c r="C9" s="13">
        <v>435609</v>
      </c>
      <c r="D9" s="13">
        <v>221922</v>
      </c>
      <c r="E9" s="13">
        <v>213687</v>
      </c>
      <c r="F9" s="9">
        <v>-18.317862230975333</v>
      </c>
      <c r="G9" s="9">
        <v>17.638129732745856</v>
      </c>
      <c r="H9" s="9">
        <f t="shared" si="1"/>
        <v>-3.6635724461950665</v>
      </c>
      <c r="I9" s="9">
        <f t="shared" si="1"/>
        <v>3.5276259465491711</v>
      </c>
    </row>
    <row r="10" spans="1:10" ht="20.100000000000001" customHeight="1" x14ac:dyDescent="0.25">
      <c r="A10" s="10" t="s">
        <v>16</v>
      </c>
      <c r="B10" s="8" t="s">
        <v>33</v>
      </c>
      <c r="C10" s="13">
        <v>435609</v>
      </c>
      <c r="D10" s="13">
        <v>221922</v>
      </c>
      <c r="E10" s="13">
        <v>213687</v>
      </c>
      <c r="F10" s="9">
        <v>-18.317862230975333</v>
      </c>
      <c r="G10" s="9">
        <v>17.638129732745856</v>
      </c>
      <c r="H10" s="9">
        <f t="shared" si="1"/>
        <v>-3.6635724461950665</v>
      </c>
      <c r="I10" s="9">
        <f t="shared" si="1"/>
        <v>3.5276259465491711</v>
      </c>
    </row>
    <row r="11" spans="1:10" ht="20.100000000000001" customHeight="1" x14ac:dyDescent="0.25">
      <c r="A11" s="8" t="s">
        <v>17</v>
      </c>
      <c r="B11" s="8" t="s">
        <v>33</v>
      </c>
      <c r="C11" s="13">
        <v>435609</v>
      </c>
      <c r="D11" s="13">
        <v>221922</v>
      </c>
      <c r="E11" s="13">
        <v>213687</v>
      </c>
      <c r="F11" s="9">
        <v>-18.317862230975333</v>
      </c>
      <c r="G11" s="9">
        <v>17.638129732745856</v>
      </c>
      <c r="H11" s="9">
        <f t="shared" si="1"/>
        <v>-3.6635724461950665</v>
      </c>
      <c r="I11" s="9">
        <f t="shared" si="1"/>
        <v>3.5276259465491711</v>
      </c>
    </row>
    <row r="12" spans="1:10" ht="20.100000000000001" customHeight="1" x14ac:dyDescent="0.25">
      <c r="A12" s="10" t="s">
        <v>18</v>
      </c>
      <c r="B12" s="10" t="s">
        <v>7</v>
      </c>
      <c r="C12" s="12">
        <v>237023</v>
      </c>
      <c r="D12" s="12">
        <v>116894</v>
      </c>
      <c r="E12" s="12">
        <v>120129</v>
      </c>
      <c r="F12" s="11">
        <v>-9.6486521734106141</v>
      </c>
      <c r="G12" s="11">
        <v>9.9156752009482414</v>
      </c>
      <c r="H12" s="11">
        <f>F12/3</f>
        <v>-3.2162173911368712</v>
      </c>
      <c r="I12" s="11">
        <f>G12/3</f>
        <v>3.305225066982747</v>
      </c>
    </row>
    <row r="13" spans="1:10" ht="20.100000000000001" customHeight="1" x14ac:dyDescent="0.25">
      <c r="A13" s="8" t="s">
        <v>19</v>
      </c>
      <c r="B13" s="10" t="s">
        <v>7</v>
      </c>
      <c r="C13" s="12">
        <v>237023</v>
      </c>
      <c r="D13" s="12">
        <v>116894</v>
      </c>
      <c r="E13" s="12">
        <v>120129</v>
      </c>
      <c r="F13" s="11">
        <v>-9.6486521734106141</v>
      </c>
      <c r="G13" s="11">
        <v>9.9156752009482414</v>
      </c>
      <c r="H13" s="11">
        <f t="shared" ref="H13:I14" si="2">F13/3</f>
        <v>-3.2162173911368712</v>
      </c>
      <c r="I13" s="11">
        <f t="shared" si="2"/>
        <v>3.305225066982747</v>
      </c>
    </row>
    <row r="14" spans="1:10" ht="20.100000000000001" customHeight="1" x14ac:dyDescent="0.25">
      <c r="A14" s="10" t="s">
        <v>20</v>
      </c>
      <c r="B14" s="10" t="s">
        <v>7</v>
      </c>
      <c r="C14" s="12">
        <v>237023</v>
      </c>
      <c r="D14" s="12">
        <v>116894</v>
      </c>
      <c r="E14" s="12">
        <v>120129</v>
      </c>
      <c r="F14" s="11">
        <v>-9.6486521734106141</v>
      </c>
      <c r="G14" s="11">
        <v>9.9156752009482414</v>
      </c>
      <c r="H14" s="11">
        <f t="shared" si="2"/>
        <v>-3.2162173911368712</v>
      </c>
      <c r="I14" s="11">
        <f t="shared" si="2"/>
        <v>3.305225066982747</v>
      </c>
    </row>
    <row r="15" spans="1:10" ht="20.100000000000001" customHeight="1" x14ac:dyDescent="0.25">
      <c r="A15" s="8" t="s">
        <v>21</v>
      </c>
      <c r="B15" s="8" t="s">
        <v>8</v>
      </c>
      <c r="C15" s="13">
        <v>161484</v>
      </c>
      <c r="D15" s="13">
        <v>72816</v>
      </c>
      <c r="E15" s="13">
        <v>88668</v>
      </c>
      <c r="F15" s="9">
        <v>-6.0103705635795448</v>
      </c>
      <c r="G15" s="9">
        <v>7.3188246694609855</v>
      </c>
      <c r="H15" s="9">
        <f>F15/3</f>
        <v>-2.0034568545265148</v>
      </c>
      <c r="I15" s="9">
        <f>G15/3</f>
        <v>2.439608223153662</v>
      </c>
    </row>
    <row r="16" spans="1:10" ht="20.100000000000001" customHeight="1" x14ac:dyDescent="0.25">
      <c r="A16" s="10" t="s">
        <v>22</v>
      </c>
      <c r="B16" s="8" t="s">
        <v>8</v>
      </c>
      <c r="C16" s="13">
        <v>161484</v>
      </c>
      <c r="D16" s="13">
        <v>72816</v>
      </c>
      <c r="E16" s="13">
        <v>88668</v>
      </c>
      <c r="F16" s="9">
        <v>-6.0103705635795448</v>
      </c>
      <c r="G16" s="9">
        <v>7.3188246694609855</v>
      </c>
      <c r="H16" s="9">
        <f t="shared" ref="H16:I17" si="3">F16/3</f>
        <v>-2.0034568545265148</v>
      </c>
      <c r="I16" s="9">
        <f t="shared" si="3"/>
        <v>2.439608223153662</v>
      </c>
    </row>
    <row r="17" spans="1:9" ht="20.100000000000001" customHeight="1" x14ac:dyDescent="0.25">
      <c r="A17" s="8" t="s">
        <v>23</v>
      </c>
      <c r="B17" s="8" t="s">
        <v>8</v>
      </c>
      <c r="C17" s="13">
        <v>161484</v>
      </c>
      <c r="D17" s="13">
        <v>72816</v>
      </c>
      <c r="E17" s="13">
        <v>88668</v>
      </c>
      <c r="F17" s="9">
        <v>-6.0103705635795448</v>
      </c>
      <c r="G17" s="9">
        <v>7.3188246694609855</v>
      </c>
      <c r="H17" s="9">
        <f t="shared" si="3"/>
        <v>-2.0034568545265148</v>
      </c>
      <c r="I17" s="9">
        <f t="shared" si="3"/>
        <v>2.439608223153662</v>
      </c>
    </row>
    <row r="18" spans="1:9" ht="20.100000000000001" customHeight="1" x14ac:dyDescent="0.25">
      <c r="A18" s="10" t="s">
        <v>24</v>
      </c>
      <c r="B18" s="10" t="s">
        <v>9</v>
      </c>
      <c r="C18" s="12">
        <v>66232</v>
      </c>
      <c r="D18" s="12">
        <v>21610</v>
      </c>
      <c r="E18" s="12">
        <v>44622</v>
      </c>
      <c r="F18" s="11">
        <v>-1.7837303323301741</v>
      </c>
      <c r="G18" s="11">
        <v>3.6831844002423431</v>
      </c>
      <c r="H18" s="11">
        <f>F18/4</f>
        <v>-0.44593258308254352</v>
      </c>
      <c r="I18" s="11">
        <f>G18/4</f>
        <v>0.92079610006058576</v>
      </c>
    </row>
    <row r="19" spans="1:9" ht="20.100000000000001" customHeight="1" x14ac:dyDescent="0.25">
      <c r="A19" s="8" t="s">
        <v>25</v>
      </c>
      <c r="B19" s="10" t="s">
        <v>9</v>
      </c>
      <c r="C19" s="12">
        <v>66232</v>
      </c>
      <c r="D19" s="12">
        <v>21610</v>
      </c>
      <c r="E19" s="12">
        <v>44622</v>
      </c>
      <c r="F19" s="11">
        <v>-1.7837303323301741</v>
      </c>
      <c r="G19" s="11">
        <v>3.6831844002423431</v>
      </c>
      <c r="H19" s="11">
        <f t="shared" ref="H19:I21" si="4">F19/4</f>
        <v>-0.44593258308254352</v>
      </c>
      <c r="I19" s="11">
        <f t="shared" si="4"/>
        <v>0.92079610006058576</v>
      </c>
    </row>
    <row r="20" spans="1:9" ht="20.100000000000001" customHeight="1" x14ac:dyDescent="0.25">
      <c r="A20" s="10" t="s">
        <v>26</v>
      </c>
      <c r="B20" s="10" t="s">
        <v>9</v>
      </c>
      <c r="C20" s="12">
        <v>66232</v>
      </c>
      <c r="D20" s="12">
        <v>21610</v>
      </c>
      <c r="E20" s="12">
        <v>44622</v>
      </c>
      <c r="F20" s="11">
        <v>-1.7837303323301741</v>
      </c>
      <c r="G20" s="11">
        <v>3.6831844002423431</v>
      </c>
      <c r="H20" s="11">
        <f t="shared" si="4"/>
        <v>-0.44593258308254352</v>
      </c>
      <c r="I20" s="11">
        <f t="shared" si="4"/>
        <v>0.92079610006058576</v>
      </c>
    </row>
    <row r="21" spans="1:9" ht="20.100000000000001" customHeight="1" x14ac:dyDescent="0.25">
      <c r="A21" s="8" t="s">
        <v>27</v>
      </c>
      <c r="B21" s="10" t="s">
        <v>9</v>
      </c>
      <c r="C21" s="12">
        <v>66232</v>
      </c>
      <c r="D21" s="12">
        <v>21610</v>
      </c>
      <c r="E21" s="12">
        <v>44622</v>
      </c>
      <c r="F21" s="11">
        <v>-1.7837303323301741</v>
      </c>
      <c r="G21" s="11">
        <v>3.6831844002423431</v>
      </c>
      <c r="H21" s="11">
        <f t="shared" si="4"/>
        <v>-0.44593258308254352</v>
      </c>
      <c r="I21" s="11">
        <f t="shared" si="4"/>
        <v>0.92079610006058576</v>
      </c>
    </row>
    <row r="22" spans="1:9" ht="20.100000000000001" customHeight="1" x14ac:dyDescent="0.25">
      <c r="A22" s="6"/>
      <c r="B22" s="10" t="s">
        <v>30</v>
      </c>
      <c r="C22" s="14">
        <f>SUM(C2:C21)</f>
        <v>4278914</v>
      </c>
      <c r="D22" s="14">
        <f t="shared" ref="D22:E22" si="5">SUM(D2:D21)</f>
        <v>2093017</v>
      </c>
      <c r="E22" s="14">
        <f t="shared" si="5"/>
        <v>2185897</v>
      </c>
      <c r="F22" s="14"/>
      <c r="G22" s="14"/>
      <c r="H22" s="14">
        <f>SUM(H2:H21)</f>
        <v>-48.927615711354292</v>
      </c>
      <c r="I22" s="14">
        <f>SUM(I2:I21)</f>
        <v>51.072384288645715</v>
      </c>
    </row>
    <row r="23" spans="1:9" x14ac:dyDescent="0.25">
      <c r="H23" s="15"/>
    </row>
    <row r="24" spans="1:9" x14ac:dyDescent="0.25">
      <c r="H24" s="15"/>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Angabe</vt:lpstr>
      <vt:lpstr>Lösung</vt:lpstr>
      <vt:lpstr>Hilfstabelle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2013-11-08T13:38:36Z</dcterms:modified>
</cp:coreProperties>
</file>